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320" windowHeight="8835"/>
  </bookViews>
  <sheets>
    <sheet name="BS" sheetId="4" r:id="rId1"/>
    <sheet name="PL" sheetId="8" r:id="rId2"/>
    <sheet name="EFE " sheetId="9" r:id="rId3"/>
  </sheets>
  <externalReferences>
    <externalReference r:id="rId4"/>
    <externalReference r:id="rId5"/>
  </externalReferences>
  <definedNames>
    <definedName name="a" localSheetId="2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_xlnm.Print_Area" localSheetId="0">BS!$A$1:$J$43</definedName>
    <definedName name="_xlnm.Print_Area" localSheetId="1">PL!$A$1:$E$57</definedName>
    <definedName name="AS2DocOpenMode" hidden="1">"AS2DocumentEdit"</definedName>
    <definedName name="av">#REF!</definedName>
    <definedName name="BAO">#REF!</definedName>
    <definedName name="BE">#REF!</definedName>
    <definedName name="BEX">#REF!</definedName>
    <definedName name="BF">#REF!</definedName>
    <definedName name="caja">[1]Sumarias!#REF!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uentas">[2]Apuntes!$I$15:$I$105</definedName>
    <definedName name="Cuentas_de_balance">[2]Apuntes!#REF!</definedName>
    <definedName name="Excel_BuiltIn_Database">#REF!</definedName>
    <definedName name="OLE_LINK3" localSheetId="1">PL!$E$55</definedName>
    <definedName name="PAO">#REF!</definedName>
    <definedName name="PE">#REF!</definedName>
    <definedName name="PEX">#REF!</definedName>
    <definedName name="PF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22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49</definedName>
  </definedNames>
  <calcPr calcId="152511"/>
</workbook>
</file>

<file path=xl/calcChain.xml><?xml version="1.0" encoding="utf-8"?>
<calcChain xmlns="http://schemas.openxmlformats.org/spreadsheetml/2006/main">
  <c r="D5" i="9" l="1"/>
  <c r="D16" i="9"/>
  <c r="D7" i="9"/>
  <c r="D31" i="8" l="1"/>
  <c r="J30" i="4"/>
  <c r="I30" i="4"/>
  <c r="D30" i="8" l="1"/>
  <c r="D27" i="8"/>
  <c r="D51" i="8" l="1"/>
  <c r="D48" i="8"/>
  <c r="D54" i="8" s="1"/>
  <c r="D39" i="8"/>
  <c r="D37" i="8"/>
  <c r="D33" i="8"/>
  <c r="D28" i="8"/>
  <c r="D24" i="8"/>
  <c r="D21" i="8"/>
  <c r="D16" i="8"/>
  <c r="D11" i="8"/>
  <c r="D41" i="8" l="1"/>
  <c r="D42" i="8" s="1"/>
  <c r="D43" i="8" s="1"/>
  <c r="I34" i="4"/>
  <c r="I31" i="4"/>
  <c r="I22" i="4"/>
  <c r="I20" i="4"/>
  <c r="I14" i="4"/>
  <c r="I12" i="4"/>
  <c r="D38" i="4"/>
  <c r="D29" i="4"/>
  <c r="D26" i="4"/>
  <c r="D19" i="4"/>
  <c r="D17" i="4"/>
  <c r="D14" i="4"/>
  <c r="D11" i="4"/>
  <c r="I16" i="4" l="1"/>
  <c r="I11" i="4" s="1"/>
  <c r="I10" i="4" s="1"/>
  <c r="I41" i="4" s="1"/>
  <c r="D55" i="8"/>
  <c r="I19" i="4"/>
  <c r="D25" i="4"/>
  <c r="D10" i="4"/>
  <c r="D41" i="4" l="1"/>
</calcChain>
</file>

<file path=xl/sharedStrings.xml><?xml version="1.0" encoding="utf-8"?>
<sst xmlns="http://schemas.openxmlformats.org/spreadsheetml/2006/main" count="201" uniqueCount="170">
  <si>
    <t>(Euros)</t>
  </si>
  <si>
    <t xml:space="preserve">Notas de la </t>
  </si>
  <si>
    <t>Ejercicio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</si>
  <si>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</si>
  <si>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</si>
  <si>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</si>
  <si>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</si>
  <si>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</si>
  <si>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</si>
  <si>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</si>
  <si>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</si>
  <si>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</si>
  <si>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</si>
  <si>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</si>
  <si>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</si>
  <si>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</si>
  <si>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</si>
  <si>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</si>
  <si>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</si>
  <si>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</si>
  <si>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</si>
  <si>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</si>
  <si>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Nota 9</t>
  </si>
  <si>
    <t>PASIVO NO CORRIENTE:</t>
  </si>
  <si>
    <t>Instrumentos de patrimonio</t>
  </si>
  <si>
    <t>Deudas a largo plazo-</t>
  </si>
  <si>
    <t>Nota 14.1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</si>
  <si>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</si>
  <si>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</si>
  <si>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</si>
  <si>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</si>
  <si>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</si>
  <si>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</si>
  <si>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</si>
  <si>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</si>
  <si>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</si>
  <si>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Personal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</si>
  <si>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</si>
  <si>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</si>
  <si>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</si>
  <si>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</si>
  <si>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</si>
  <si>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</si>
  <si>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</si>
  <si>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</si>
  <si>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</si>
  <si>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</si>
  <si>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</si>
  <si>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</si>
  <si>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</si>
  <si>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</si>
  <si>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</si>
  <si>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</si>
  <si>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</si>
  <si>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</si>
  <si>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</si>
  <si>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</si>
  <si>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</si>
  <si>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</si>
  <si>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</si>
  <si>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</si>
  <si>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</si>
  <si>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</si>
  <si>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</si>
  <si>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 13.1</t>
  </si>
  <si>
    <t>Nota 3</t>
  </si>
  <si>
    <t>Notas de la Memoria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</si>
  <si>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</si>
  <si>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</si>
  <si>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</si>
  <si>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</si>
  <si>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</si>
  <si>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</si>
  <si>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</si>
  <si>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</si>
  <si>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</si>
  <si>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</si>
  <si>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</si>
  <si>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</si>
  <si>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</si>
  <si>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 xml:space="preserve">Subvenciones de capital traspasadas al excedente del ejercicio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</si>
  <si>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</si>
  <si>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</si>
  <si>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</si>
  <si>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</si>
  <si>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</si>
  <si>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</si>
  <si>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</si>
  <si>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</si>
  <si>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</si>
  <si>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</si>
  <si>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</si>
  <si>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</si>
  <si>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RESULTADO TOTAL, VARIACIÓN DEL PATRIMONIO NETO EN EL EJERCICIO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</si>
  <si>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</si>
  <si>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</si>
  <si>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</si>
  <si>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</si>
  <si>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</si>
  <si>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</si>
  <si>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</si>
  <si>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</si>
  <si>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</si>
  <si>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</si>
  <si>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</si>
  <si>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 14.2</t>
  </si>
  <si>
    <t>Nota 14.3</t>
  </si>
  <si>
    <t>Nota 14.4</t>
  </si>
  <si>
    <t>Notas 5 y 6</t>
  </si>
  <si>
    <t>Nota 14.5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</si>
  <si>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</si>
  <si>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</si>
  <si>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</si>
  <si>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Resultado del ejercicio antes de impuestos</t>
  </si>
  <si>
    <t>Efectivo o equivalentes al comienzo del ejercicio</t>
  </si>
  <si>
    <t>Efectivo o equivalentes al final del ejercicio</t>
  </si>
  <si>
    <t>FLUJOS DE EFECTIVO DE LAS ACTIVIDADES DE EXPLOTACIÓN (I)</t>
  </si>
  <si>
    <t>Ajustes al resultado:</t>
  </si>
  <si>
    <t xml:space="preserve">   - Amortización del inmovilizado</t>
  </si>
  <si>
    <t xml:space="preserve">   - Correcciones valorativas por deterioro</t>
  </si>
  <si>
    <t xml:space="preserve">   - Variación de provisiones</t>
  </si>
  <si>
    <t xml:space="preserve">   - Imputación de subvenciones</t>
  </si>
  <si>
    <t xml:space="preserve">   - Resultados por bajas y enajenaciones de inmovilizado</t>
  </si>
  <si>
    <t xml:space="preserve">   - Ingresos financieros</t>
  </si>
  <si>
    <t xml:space="preserve">   - Gastos financieros</t>
  </si>
  <si>
    <t xml:space="preserve">   - Otros ingresos y gastos</t>
  </si>
  <si>
    <t>Cambios en el capital corriente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</si>
  <si>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</si>
  <si>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</si>
  <si>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</si>
  <si>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</si>
  <si>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>Otros flujos de efectivo de las actividades de explotación</t>
  </si>
  <si>
    <t xml:space="preserve">   - Cobros de intereses</t>
  </si>
  <si>
    <t>FLUJOS DE EFECTIVO DE LAS ACTIVIDADES DE INVERSIÓN (II)</t>
  </si>
  <si>
    <t>Pagos por inversiones</t>
  </si>
  <si>
    <t xml:space="preserve">   - Empresas del grupo y asociadas</t>
  </si>
  <si>
    <t xml:space="preserve">   - Inmovilizado intangible</t>
  </si>
  <si>
    <t xml:space="preserve">   - Inmovilizado material</t>
  </si>
  <si>
    <t xml:space="preserve">   - Otros activos financieros</t>
  </si>
  <si>
    <t>Cobros por desinversiones</t>
  </si>
  <si>
    <t>FLUJOS DE EFECTIVO DE LAS ACTIVIDADES DE FINANCIACIÓN (III)</t>
  </si>
  <si>
    <t>Cobros y pagos por instrumentos de patrimonio</t>
  </si>
  <si>
    <t xml:space="preserve">   - Subvenciones, donaciones y legados recibidos</t>
  </si>
  <si>
    <t>Cobros y pagos por instrumentos  de pasivo financiero</t>
  </si>
  <si>
    <t xml:space="preserve">   - Emisión de deudas con entidades de crédito</t>
  </si>
  <si>
    <t xml:space="preserve">   - Devolución y amortización de deudas con entidades de crédito</t>
  </si>
  <si>
    <t>EFECTO DE LAS VARIACIONES DE LOS TIPOS DE CAMBIO (IV)</t>
  </si>
  <si>
    <t>AUMENTO/DISMINUCIÓN NETA DEL EFECTIVO O EQUIVALENTES (I+II+III+IV)</t>
  </si>
  <si>
    <t>Notas</t>
  </si>
  <si>
    <t>Inversiones en entidades del Grupo y asociadas a corto plazo</t>
  </si>
  <si>
    <t>PATRIMONIO NETO Y PASIVO</t>
  </si>
  <si>
    <t>TOTAL PATRIMONIO NETO Y PASIVO</t>
  </si>
  <si>
    <t>EXCEDENTE DEL EJERCICIO: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</si>
  <si>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</si>
  <si>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</si>
  <si>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</si>
  <si>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</si>
  <si>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 xml:space="preserve">  - Pago de intereses</t>
  </si>
  <si>
    <t>Fondos Propios</t>
  </si>
  <si>
    <t>31-12-2015</t>
  </si>
  <si>
    <t>Ejercicio 2015</t>
  </si>
  <si>
    <t>Inversiones financieras a corto plazo</t>
  </si>
  <si>
    <t>Subvenciones, donaciones y legados recibidos</t>
  </si>
  <si>
    <t>31-12-2016</t>
  </si>
  <si>
    <t>BALANCE AL 31 DE DICIEMBRE DE 2016</t>
  </si>
  <si>
    <t>Ejercicio 2016</t>
  </si>
  <si>
    <t>CUENTA DE RESULTADOS DEL EJERCICIO 2016</t>
  </si>
  <si>
    <t>Las Notas 1 a 20 descritas en la Memoria adjunta forman parte integrante del balance al 31 de diciembre de 2016.</t>
  </si>
  <si>
    <t>Las Notas 1 a 20 descritas en la Memoria adjunta forman parte integrante de la cuenta de resultados
correspondiente al ejercicio 2016.</t>
  </si>
  <si>
    <t>Notas 15.1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</si>
</sst>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\ ;\(#,###\)\ ;\-"/>
    <numFmt numFmtId="165" formatCode="#,###_);\(#,###\)"/>
    <numFmt numFmtId="166" formatCode="#,##0\ ;\(#,##0\);\-"/>
    <numFmt numFmtId="167" formatCode="#,##0_);\(#,##0\);\-"/>
    <numFmt numFmtId="168" formatCode="#,###;\(#,###\);\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Times New Roman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Arial"/>
      <family val="2"/>
    </font>
    <font>
      <b/>
      <sz val="10"/>
      <name val="Book Antiqua"/>
      <family val="1"/>
    </font>
    <font>
      <sz val="10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0" fontId="9" fillId="0" borderId="8" xfId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Border="1"/>
    <xf numFmtId="0" fontId="10" fillId="0" borderId="0" xfId="1" applyFont="1" applyBorder="1"/>
    <xf numFmtId="164" fontId="8" fillId="0" borderId="0" xfId="1" applyNumberFormat="1" applyFont="1" applyBorder="1"/>
    <xf numFmtId="0" fontId="8" fillId="0" borderId="0" xfId="1" applyFont="1" applyFill="1" applyBorder="1"/>
    <xf numFmtId="0" fontId="9" fillId="0" borderId="0" xfId="1" applyFont="1" applyBorder="1"/>
    <xf numFmtId="0" fontId="9" fillId="0" borderId="0" xfId="1" applyFont="1" applyFill="1" applyBorder="1"/>
    <xf numFmtId="0" fontId="14" fillId="0" borderId="0" xfId="0" applyFont="1"/>
    <xf numFmtId="0" fontId="14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 wrapText="1"/>
    </xf>
    <xf numFmtId="0" fontId="14" fillId="0" borderId="7" xfId="0" applyFont="1" applyBorder="1"/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0" xfId="0" applyFont="1"/>
    <xf numFmtId="0" fontId="18" fillId="0" borderId="7" xfId="0" applyFont="1" applyBorder="1"/>
    <xf numFmtId="0" fontId="18" fillId="0" borderId="24" xfId="0" applyFont="1" applyBorder="1"/>
    <xf numFmtId="0" fontId="20" fillId="0" borderId="0" xfId="0" applyFont="1"/>
    <xf numFmtId="0" fontId="14" fillId="0" borderId="27" xfId="0" applyFont="1" applyBorder="1" applyAlignment="1">
      <alignment horizontal="center"/>
    </xf>
    <xf numFmtId="0" fontId="14" fillId="0" borderId="9" xfId="0" applyFont="1" applyBorder="1"/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8" fillId="0" borderId="28" xfId="0" applyFont="1" applyBorder="1"/>
    <xf numFmtId="0" fontId="20" fillId="0" borderId="0" xfId="0" applyFont="1" applyAlignment="1">
      <alignment horizontal="center"/>
    </xf>
    <xf numFmtId="165" fontId="16" fillId="0" borderId="0" xfId="0" applyNumberFormat="1" applyFont="1"/>
    <xf numFmtId="0" fontId="20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9" fontId="0" fillId="0" borderId="0" xfId="3" applyFont="1"/>
    <xf numFmtId="49" fontId="8" fillId="0" borderId="1" xfId="1" applyNumberFormat="1" applyFont="1" applyBorder="1"/>
    <xf numFmtId="49" fontId="8" fillId="0" borderId="2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167" fontId="16" fillId="0" borderId="22" xfId="0" applyNumberFormat="1" applyFont="1" applyBorder="1"/>
    <xf numFmtId="167" fontId="16" fillId="0" borderId="17" xfId="0" applyNumberFormat="1" applyFont="1" applyBorder="1"/>
    <xf numFmtId="167" fontId="16" fillId="0" borderId="21" xfId="0" applyNumberFormat="1" applyFont="1" applyBorder="1"/>
    <xf numFmtId="167" fontId="16" fillId="0" borderId="15" xfId="0" applyNumberFormat="1" applyFont="1" applyBorder="1"/>
    <xf numFmtId="0" fontId="8" fillId="0" borderId="24" xfId="1" applyFont="1" applyFill="1" applyBorder="1"/>
    <xf numFmtId="0" fontId="9" fillId="0" borderId="32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wrapText="1"/>
    </xf>
    <xf numFmtId="0" fontId="21" fillId="0" borderId="0" xfId="0" applyFont="1" applyBorder="1" applyAlignment="1">
      <alignment vertical="center"/>
    </xf>
    <xf numFmtId="166" fontId="8" fillId="0" borderId="0" xfId="1" applyNumberFormat="1" applyFont="1" applyBorder="1"/>
    <xf numFmtId="167" fontId="9" fillId="0" borderId="21" xfId="5" applyNumberFormat="1" applyFont="1" applyBorder="1" applyAlignment="1">
      <alignment vertical="center"/>
    </xf>
    <xf numFmtId="167" fontId="9" fillId="0" borderId="15" xfId="5" applyNumberFormat="1" applyFont="1" applyBorder="1" applyAlignment="1">
      <alignment vertical="center"/>
    </xf>
    <xf numFmtId="167" fontId="8" fillId="0" borderId="21" xfId="5" applyNumberFormat="1" applyFont="1" applyFill="1" applyBorder="1" applyAlignment="1">
      <alignment vertical="center"/>
    </xf>
    <xf numFmtId="167" fontId="8" fillId="0" borderId="15" xfId="5" applyNumberFormat="1" applyFont="1" applyFill="1" applyBorder="1" applyAlignment="1">
      <alignment vertical="center"/>
    </xf>
    <xf numFmtId="167" fontId="9" fillId="0" borderId="21" xfId="5" applyNumberFormat="1" applyFont="1" applyFill="1" applyBorder="1" applyAlignment="1">
      <alignment vertical="center"/>
    </xf>
    <xf numFmtId="167" fontId="9" fillId="0" borderId="15" xfId="5" applyNumberFormat="1" applyFont="1" applyFill="1" applyBorder="1" applyAlignment="1">
      <alignment vertical="center"/>
    </xf>
    <xf numFmtId="167" fontId="9" fillId="0" borderId="21" xfId="5" applyNumberFormat="1" applyFont="1" applyBorder="1" applyAlignment="1">
      <alignment horizontal="right" vertical="center"/>
    </xf>
    <xf numFmtId="167" fontId="18" fillId="0" borderId="11" xfId="0" applyNumberFormat="1" applyFont="1" applyBorder="1"/>
    <xf numFmtId="167" fontId="18" fillId="0" borderId="16" xfId="0" applyNumberFormat="1" applyFont="1" applyBorder="1"/>
    <xf numFmtId="167" fontId="8" fillId="0" borderId="8" xfId="5" applyNumberFormat="1" applyFont="1" applyFill="1" applyBorder="1" applyAlignment="1">
      <alignment vertical="center"/>
    </xf>
    <xf numFmtId="167" fontId="8" fillId="0" borderId="36" xfId="5" applyNumberFormat="1" applyFont="1" applyFill="1" applyBorder="1" applyAlignment="1">
      <alignment vertical="center"/>
    </xf>
    <xf numFmtId="167" fontId="18" fillId="0" borderId="23" xfId="0" applyNumberFormat="1" applyFont="1" applyBorder="1"/>
    <xf numFmtId="167" fontId="9" fillId="0" borderId="23" xfId="5" applyNumberFormat="1" applyFont="1" applyBorder="1" applyAlignment="1">
      <alignment vertical="center"/>
    </xf>
    <xf numFmtId="167" fontId="9" fillId="0" borderId="16" xfId="5" applyNumberFormat="1" applyFont="1" applyBorder="1" applyAlignment="1">
      <alignment vertical="center"/>
    </xf>
    <xf numFmtId="167" fontId="8" fillId="0" borderId="29" xfId="5" applyNumberFormat="1" applyFont="1" applyFill="1" applyBorder="1" applyAlignment="1">
      <alignment vertical="center"/>
    </xf>
    <xf numFmtId="167" fontId="8" fillId="0" borderId="14" xfId="5" applyNumberFormat="1" applyFont="1" applyFill="1" applyBorder="1" applyAlignment="1">
      <alignment vertical="center"/>
    </xf>
    <xf numFmtId="167" fontId="9" fillId="0" borderId="22" xfId="5" applyNumberFormat="1" applyFont="1" applyFill="1" applyBorder="1" applyAlignment="1">
      <alignment vertical="center"/>
    </xf>
    <xf numFmtId="167" fontId="9" fillId="0" borderId="17" xfId="5" applyNumberFormat="1" applyFont="1" applyBorder="1" applyAlignment="1">
      <alignment vertical="center"/>
    </xf>
    <xf numFmtId="167" fontId="9" fillId="0" borderId="29" xfId="5" applyNumberFormat="1" applyFont="1" applyFill="1" applyBorder="1" applyAlignment="1">
      <alignment vertical="center"/>
    </xf>
    <xf numFmtId="167" fontId="9" fillId="0" borderId="14" xfId="5" applyNumberFormat="1" applyFont="1" applyBorder="1" applyAlignment="1">
      <alignment vertical="center"/>
    </xf>
    <xf numFmtId="167" fontId="16" fillId="0" borderId="22" xfId="0" applyNumberFormat="1" applyFont="1" applyFill="1" applyBorder="1"/>
    <xf numFmtId="167" fontId="9" fillId="0" borderId="23" xfId="5" applyNumberFormat="1" applyFont="1" applyFill="1" applyBorder="1" applyAlignment="1">
      <alignment vertical="center"/>
    </xf>
    <xf numFmtId="167" fontId="9" fillId="0" borderId="16" xfId="5" applyNumberFormat="1" applyFont="1" applyFill="1" applyBorder="1" applyAlignment="1">
      <alignment vertical="center"/>
    </xf>
    <xf numFmtId="167" fontId="9" fillId="0" borderId="29" xfId="5" applyNumberFormat="1" applyFont="1" applyBorder="1" applyAlignment="1">
      <alignment vertical="center"/>
    </xf>
    <xf numFmtId="167" fontId="9" fillId="0" borderId="26" xfId="5" applyNumberFormat="1" applyFont="1" applyBorder="1" applyAlignment="1">
      <alignment vertical="center"/>
    </xf>
    <xf numFmtId="167" fontId="9" fillId="0" borderId="18" xfId="5" applyNumberFormat="1" applyFont="1" applyBorder="1" applyAlignment="1">
      <alignment vertical="center"/>
    </xf>
    <xf numFmtId="165" fontId="1" fillId="0" borderId="0" xfId="5" applyNumberFormat="1" applyFont="1"/>
    <xf numFmtId="165" fontId="1" fillId="0" borderId="0" xfId="5" applyNumberFormat="1" applyFont="1" applyFill="1"/>
    <xf numFmtId="165" fontId="23" fillId="0" borderId="0" xfId="5" applyNumberFormat="1" applyFont="1"/>
    <xf numFmtId="165" fontId="24" fillId="0" borderId="1" xfId="5" applyNumberFormat="1" applyFont="1" applyBorder="1"/>
    <xf numFmtId="165" fontId="24" fillId="0" borderId="30" xfId="5" applyNumberFormat="1" applyFont="1" applyBorder="1"/>
    <xf numFmtId="165" fontId="9" fillId="0" borderId="30" xfId="5" applyNumberFormat="1" applyFont="1" applyBorder="1" applyAlignment="1">
      <alignment horizontal="center"/>
    </xf>
    <xf numFmtId="165" fontId="9" fillId="0" borderId="3" xfId="5" applyNumberFormat="1" applyFont="1" applyFill="1" applyBorder="1" applyAlignment="1">
      <alignment horizontal="center"/>
    </xf>
    <xf numFmtId="165" fontId="9" fillId="0" borderId="13" xfId="5" applyNumberFormat="1" applyFont="1" applyFill="1" applyBorder="1" applyAlignment="1">
      <alignment horizontal="center"/>
    </xf>
    <xf numFmtId="165" fontId="24" fillId="0" borderId="0" xfId="5" applyNumberFormat="1" applyFont="1"/>
    <xf numFmtId="165" fontId="25" fillId="0" borderId="0" xfId="5" applyNumberFormat="1" applyFont="1"/>
    <xf numFmtId="165" fontId="24" fillId="0" borderId="4" xfId="5" applyNumberFormat="1" applyFont="1" applyBorder="1"/>
    <xf numFmtId="165" fontId="9" fillId="0" borderId="31" xfId="5" applyNumberFormat="1" applyFont="1" applyBorder="1" applyAlignment="1">
      <alignment horizontal="center"/>
    </xf>
    <xf numFmtId="1" fontId="9" fillId="0" borderId="6" xfId="5" applyNumberFormat="1" applyFont="1" applyFill="1" applyBorder="1" applyAlignment="1">
      <alignment horizontal="center"/>
    </xf>
    <xf numFmtId="1" fontId="9" fillId="0" borderId="14" xfId="5" applyNumberFormat="1" applyFont="1" applyFill="1" applyBorder="1" applyAlignment="1">
      <alignment horizontal="center"/>
    </xf>
    <xf numFmtId="165" fontId="1" fillId="0" borderId="7" xfId="5" applyNumberFormat="1" applyFont="1" applyBorder="1"/>
    <xf numFmtId="165" fontId="1" fillId="0" borderId="9" xfId="5" applyNumberFormat="1" applyFont="1" applyBorder="1"/>
    <xf numFmtId="165" fontId="1" fillId="0" borderId="8" xfId="5" applyNumberFormat="1" applyFont="1" applyFill="1" applyBorder="1"/>
    <xf numFmtId="165" fontId="1" fillId="0" borderId="15" xfId="5" applyNumberFormat="1" applyFont="1" applyFill="1" applyBorder="1"/>
    <xf numFmtId="165" fontId="24" fillId="0" borderId="7" xfId="5" applyNumberFormat="1" applyFont="1" applyBorder="1"/>
    <xf numFmtId="165" fontId="9" fillId="0" borderId="0" xfId="5" applyNumberFormat="1" applyFont="1" applyBorder="1"/>
    <xf numFmtId="165" fontId="9" fillId="0" borderId="8" xfId="5" applyNumberFormat="1" applyFont="1" applyBorder="1"/>
    <xf numFmtId="165" fontId="9" fillId="0" borderId="11" xfId="5" applyNumberFormat="1" applyFont="1" applyFill="1" applyBorder="1"/>
    <xf numFmtId="165" fontId="9" fillId="0" borderId="16" xfId="5" applyNumberFormat="1" applyFont="1" applyFill="1" applyBorder="1"/>
    <xf numFmtId="165" fontId="8" fillId="0" borderId="8" xfId="5" applyNumberFormat="1" applyFont="1" applyBorder="1"/>
    <xf numFmtId="166" fontId="24" fillId="0" borderId="21" xfId="5" applyNumberFormat="1" applyFont="1" applyFill="1" applyBorder="1"/>
    <xf numFmtId="165" fontId="24" fillId="0" borderId="15" xfId="5" applyNumberFormat="1" applyFont="1" applyFill="1" applyBorder="1"/>
    <xf numFmtId="166" fontId="9" fillId="0" borderId="21" xfId="5" applyNumberFormat="1" applyFont="1" applyFill="1" applyBorder="1"/>
    <xf numFmtId="165" fontId="9" fillId="0" borderId="15" xfId="5" applyNumberFormat="1" applyFont="1" applyFill="1" applyBorder="1"/>
    <xf numFmtId="165" fontId="8" fillId="0" borderId="0" xfId="5" applyNumberFormat="1" applyFont="1" applyBorder="1"/>
    <xf numFmtId="165" fontId="8" fillId="0" borderId="8" xfId="5" applyNumberFormat="1" applyFont="1" applyBorder="1" applyAlignment="1">
      <alignment horizontal="center"/>
    </xf>
    <xf numFmtId="165" fontId="8" fillId="0" borderId="15" xfId="5" applyNumberFormat="1" applyFont="1" applyFill="1" applyBorder="1" applyAlignment="1"/>
    <xf numFmtId="165" fontId="1" fillId="0" borderId="0" xfId="5" applyNumberFormat="1" applyFont="1" applyBorder="1"/>
    <xf numFmtId="166" fontId="8" fillId="0" borderId="8" xfId="5" applyNumberFormat="1" applyFont="1" applyFill="1" applyBorder="1" applyAlignment="1">
      <alignment horizontal="center"/>
    </xf>
    <xf numFmtId="166" fontId="8" fillId="0" borderId="8" xfId="5" applyNumberFormat="1" applyFont="1" applyFill="1" applyBorder="1" applyAlignment="1"/>
    <xf numFmtId="165" fontId="24" fillId="0" borderId="0" xfId="5" applyNumberFormat="1" applyFont="1" applyBorder="1"/>
    <xf numFmtId="166" fontId="9" fillId="0" borderId="8" xfId="5" applyNumberFormat="1" applyFont="1" applyFill="1" applyBorder="1" applyAlignment="1"/>
    <xf numFmtId="165" fontId="9" fillId="0" borderId="15" xfId="5" applyNumberFormat="1" applyFont="1" applyFill="1" applyBorder="1" applyAlignment="1"/>
    <xf numFmtId="165" fontId="27" fillId="0" borderId="0" xfId="5" applyNumberFormat="1" applyFont="1"/>
    <xf numFmtId="165" fontId="8" fillId="0" borderId="0" xfId="5" quotePrefix="1" applyNumberFormat="1" applyFont="1" applyBorder="1"/>
    <xf numFmtId="166" fontId="8" fillId="0" borderId="15" xfId="5" applyNumberFormat="1" applyFont="1" applyFill="1" applyBorder="1" applyAlignment="1">
      <alignment horizontal="right"/>
    </xf>
    <xf numFmtId="165" fontId="8" fillId="0" borderId="8" xfId="5" applyNumberFormat="1" applyFont="1" applyBorder="1" applyAlignment="1">
      <alignment horizontal="left"/>
    </xf>
    <xf numFmtId="166" fontId="9" fillId="0" borderId="11" xfId="5" applyNumberFormat="1" applyFont="1" applyFill="1" applyBorder="1" applyAlignment="1"/>
    <xf numFmtId="165" fontId="9" fillId="0" borderId="16" xfId="5" applyNumberFormat="1" applyFont="1" applyFill="1" applyBorder="1" applyAlignment="1"/>
    <xf numFmtId="165" fontId="8" fillId="0" borderId="0" xfId="5" applyNumberFormat="1" applyFont="1" applyBorder="1" applyAlignment="1">
      <alignment horizontal="left"/>
    </xf>
    <xf numFmtId="165" fontId="23" fillId="0" borderId="15" xfId="5" applyNumberFormat="1" applyFont="1" applyFill="1" applyBorder="1"/>
    <xf numFmtId="165" fontId="24" fillId="0" borderId="7" xfId="5" applyNumberFormat="1" applyFont="1" applyBorder="1" applyAlignment="1"/>
    <xf numFmtId="165" fontId="24" fillId="0" borderId="0" xfId="5" applyNumberFormat="1" applyFont="1" applyAlignment="1"/>
    <xf numFmtId="165" fontId="25" fillId="0" borderId="0" xfId="5" applyNumberFormat="1" applyFont="1" applyAlignment="1"/>
    <xf numFmtId="166" fontId="8" fillId="0" borderId="11" xfId="5" applyNumberFormat="1" applyFont="1" applyFill="1" applyBorder="1" applyAlignment="1"/>
    <xf numFmtId="165" fontId="8" fillId="0" borderId="16" xfId="5" applyNumberFormat="1" applyFont="1" applyFill="1" applyBorder="1" applyAlignment="1"/>
    <xf numFmtId="165" fontId="24" fillId="0" borderId="24" xfId="5" applyNumberFormat="1" applyFont="1" applyBorder="1"/>
    <xf numFmtId="165" fontId="8" fillId="0" borderId="32" xfId="5" applyNumberFormat="1" applyFont="1" applyBorder="1"/>
    <xf numFmtId="165" fontId="9" fillId="0" borderId="33" xfId="5" applyNumberFormat="1" applyFont="1" applyBorder="1"/>
    <xf numFmtId="166" fontId="9" fillId="0" borderId="33" xfId="5" applyNumberFormat="1" applyFont="1" applyFill="1" applyBorder="1" applyAlignment="1"/>
    <xf numFmtId="165" fontId="9" fillId="0" borderId="34" xfId="5" applyNumberFormat="1" applyFont="1" applyFill="1" applyBorder="1" applyAlignment="1"/>
    <xf numFmtId="165" fontId="9" fillId="0" borderId="0" xfId="5" applyNumberFormat="1" applyFont="1" applyFill="1" applyBorder="1" applyAlignment="1">
      <alignment horizontal="right"/>
    </xf>
    <xf numFmtId="165" fontId="8" fillId="0" borderId="0" xfId="5" applyNumberFormat="1" applyFont="1" applyAlignment="1">
      <alignment horizontal="centerContinuous"/>
    </xf>
    <xf numFmtId="165" fontId="3" fillId="0" borderId="0" xfId="5" applyNumberFormat="1" applyFont="1"/>
    <xf numFmtId="165" fontId="22" fillId="0" borderId="0" xfId="5" applyNumberFormat="1" applyFont="1"/>
    <xf numFmtId="165" fontId="6" fillId="0" borderId="0" xfId="5" applyNumberFormat="1" applyFont="1" applyAlignment="1">
      <alignment horizontal="centerContinuous"/>
    </xf>
    <xf numFmtId="166" fontId="3" fillId="0" borderId="0" xfId="5" applyNumberFormat="1" applyFont="1" applyFill="1" applyAlignment="1">
      <alignment horizontal="center"/>
    </xf>
    <xf numFmtId="165" fontId="3" fillId="0" borderId="0" xfId="5" applyNumberFormat="1" applyFont="1" applyAlignment="1">
      <alignment horizontal="centerContinuous"/>
    </xf>
    <xf numFmtId="165" fontId="3" fillId="0" borderId="0" xfId="5" applyNumberFormat="1" applyFont="1" applyAlignment="1">
      <alignment horizontal="right"/>
    </xf>
    <xf numFmtId="166" fontId="3" fillId="0" borderId="0" xfId="5" applyNumberFormat="1" applyFont="1" applyAlignment="1">
      <alignment horizontal="right"/>
    </xf>
    <xf numFmtId="166" fontId="8" fillId="0" borderId="0" xfId="5" applyNumberFormat="1" applyFont="1" applyFill="1" applyAlignment="1">
      <alignment horizontal="center"/>
    </xf>
    <xf numFmtId="166" fontId="1" fillId="0" borderId="0" xfId="5" applyNumberFormat="1" applyFont="1"/>
    <xf numFmtId="166" fontId="1" fillId="0" borderId="0" xfId="5" applyNumberFormat="1" applyFont="1" applyFill="1" applyAlignment="1">
      <alignment horizontal="center"/>
    </xf>
    <xf numFmtId="9" fontId="1" fillId="0" borderId="0" xfId="4" applyFont="1"/>
    <xf numFmtId="165" fontId="23" fillId="0" borderId="0" xfId="5" applyNumberFormat="1" applyFont="1" applyFill="1"/>
    <xf numFmtId="168" fontId="9" fillId="0" borderId="6" xfId="1" applyNumberFormat="1" applyFont="1" applyBorder="1" applyAlignment="1">
      <alignment horizontal="center"/>
    </xf>
    <xf numFmtId="168" fontId="8" fillId="0" borderId="8" xfId="1" applyNumberFormat="1" applyFont="1" applyBorder="1"/>
    <xf numFmtId="168" fontId="8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center"/>
    </xf>
    <xf numFmtId="168" fontId="8" fillId="0" borderId="9" xfId="1" applyNumberFormat="1" applyFont="1" applyFill="1" applyBorder="1"/>
    <xf numFmtId="168" fontId="9" fillId="0" borderId="9" xfId="1" applyNumberFormat="1" applyFont="1" applyFill="1" applyBorder="1"/>
    <xf numFmtId="168" fontId="8" fillId="0" borderId="5" xfId="1" applyNumberFormat="1" applyFont="1" applyBorder="1" applyAlignment="1">
      <alignment horizontal="center"/>
    </xf>
    <xf numFmtId="168" fontId="9" fillId="0" borderId="5" xfId="1" applyNumberFormat="1" applyFont="1" applyBorder="1" applyAlignment="1">
      <alignment horizontal="center"/>
    </xf>
    <xf numFmtId="168" fontId="8" fillId="0" borderId="0" xfId="1" applyNumberFormat="1" applyFont="1" applyBorder="1"/>
    <xf numFmtId="168" fontId="9" fillId="0" borderId="9" xfId="1" applyNumberFormat="1" applyFont="1" applyFill="1" applyBorder="1" applyAlignment="1">
      <alignment vertical="center"/>
    </xf>
    <xf numFmtId="168" fontId="11" fillId="0" borderId="9" xfId="1" applyNumberFormat="1" applyFont="1" applyFill="1" applyBorder="1" applyAlignment="1">
      <alignment horizontal="justify" vertical="top"/>
    </xf>
    <xf numFmtId="168" fontId="12" fillId="0" borderId="9" xfId="1" applyNumberFormat="1" applyFont="1" applyFill="1" applyBorder="1" applyAlignment="1">
      <alignment horizontal="justify" vertical="top"/>
    </xf>
    <xf numFmtId="168" fontId="9" fillId="0" borderId="9" xfId="1" quotePrefix="1" applyNumberFormat="1" applyFont="1" applyFill="1" applyBorder="1"/>
    <xf numFmtId="168" fontId="8" fillId="0" borderId="9" xfId="1" applyNumberFormat="1" applyFont="1" applyBorder="1"/>
    <xf numFmtId="168" fontId="8" fillId="0" borderId="0" xfId="1" applyNumberFormat="1" applyFont="1" applyFill="1" applyBorder="1"/>
    <xf numFmtId="168" fontId="9" fillId="0" borderId="8" xfId="1" applyNumberFormat="1" applyFont="1" applyFill="1" applyBorder="1" applyAlignment="1">
      <alignment horizontal="center"/>
    </xf>
    <xf numFmtId="168" fontId="8" fillId="0" borderId="9" xfId="1" applyNumberFormat="1" applyFont="1" applyFill="1" applyBorder="1" applyAlignment="1">
      <alignment vertical="center"/>
    </xf>
    <xf numFmtId="168" fontId="9" fillId="0" borderId="9" xfId="1" applyNumberFormat="1" applyFont="1" applyFill="1" applyBorder="1" applyAlignment="1">
      <alignment horizontal="center"/>
    </xf>
    <xf numFmtId="168" fontId="8" fillId="0" borderId="32" xfId="1" applyNumberFormat="1" applyFont="1" applyFill="1" applyBorder="1" applyAlignment="1">
      <alignment vertical="center"/>
    </xf>
    <xf numFmtId="168" fontId="9" fillId="0" borderId="28" xfId="1" applyNumberFormat="1" applyFont="1" applyFill="1" applyBorder="1" applyAlignment="1">
      <alignment horizontal="center" vertical="center"/>
    </xf>
    <xf numFmtId="168" fontId="9" fillId="0" borderId="6" xfId="1" applyNumberFormat="1" applyFont="1" applyBorder="1" applyAlignment="1">
      <alignment horizontal="right"/>
    </xf>
    <xf numFmtId="168" fontId="9" fillId="0" borderId="14" xfId="1" applyNumberFormat="1" applyFont="1" applyBorder="1" applyAlignment="1">
      <alignment horizontal="right"/>
    </xf>
    <xf numFmtId="168" fontId="8" fillId="0" borderId="15" xfId="1" applyNumberFormat="1" applyFont="1" applyBorder="1" applyAlignment="1">
      <alignment horizontal="right"/>
    </xf>
    <xf numFmtId="168" fontId="9" fillId="0" borderId="12" xfId="1" applyNumberFormat="1" applyFont="1" applyBorder="1" applyAlignment="1">
      <alignment horizontal="right"/>
    </xf>
    <xf numFmtId="168" fontId="9" fillId="0" borderId="9" xfId="1" applyNumberFormat="1" applyFont="1" applyFill="1" applyBorder="1" applyAlignment="1">
      <alignment horizontal="right"/>
    </xf>
    <xf numFmtId="168" fontId="9" fillId="0" borderId="17" xfId="1" applyNumberFormat="1" applyFont="1" applyBorder="1" applyAlignment="1">
      <alignment horizontal="right"/>
    </xf>
    <xf numFmtId="168" fontId="9" fillId="0" borderId="15" xfId="1" applyNumberFormat="1" applyFont="1" applyBorder="1" applyAlignment="1">
      <alignment horizontal="right"/>
    </xf>
    <xf numFmtId="168" fontId="8" fillId="0" borderId="9" xfId="1" applyNumberFormat="1" applyFont="1" applyFill="1" applyBorder="1" applyAlignment="1">
      <alignment horizontal="right"/>
    </xf>
    <xf numFmtId="168" fontId="8" fillId="0" borderId="12" xfId="1" applyNumberFormat="1" applyFont="1" applyFill="1" applyBorder="1" applyAlignment="1">
      <alignment horizontal="right"/>
    </xf>
    <xf numFmtId="168" fontId="8" fillId="0" borderId="17" xfId="1" applyNumberFormat="1" applyFont="1" applyFill="1" applyBorder="1" applyAlignment="1">
      <alignment horizontal="right"/>
    </xf>
    <xf numFmtId="168" fontId="8" fillId="0" borderId="8" xfId="1" applyNumberFormat="1" applyFont="1" applyFill="1" applyBorder="1" applyAlignment="1">
      <alignment horizontal="right"/>
    </xf>
    <xf numFmtId="168" fontId="9" fillId="0" borderId="8" xfId="1" applyNumberFormat="1" applyFont="1" applyFill="1" applyBorder="1" applyAlignment="1">
      <alignment horizontal="right"/>
    </xf>
    <xf numFmtId="168" fontId="9" fillId="0" borderId="15" xfId="1" applyNumberFormat="1" applyFont="1" applyFill="1" applyBorder="1" applyAlignment="1">
      <alignment horizontal="right"/>
    </xf>
    <xf numFmtId="168" fontId="8" fillId="0" borderId="15" xfId="1" applyNumberFormat="1" applyFont="1" applyFill="1" applyBorder="1" applyAlignment="1">
      <alignment horizontal="right"/>
    </xf>
    <xf numFmtId="168" fontId="8" fillId="0" borderId="36" xfId="1" applyNumberFormat="1" applyFont="1" applyFill="1" applyBorder="1" applyAlignment="1">
      <alignment horizontal="right"/>
    </xf>
    <xf numFmtId="168" fontId="8" fillId="2" borderId="8" xfId="1" applyNumberFormat="1" applyFont="1" applyFill="1" applyBorder="1" applyAlignment="1">
      <alignment horizontal="right"/>
    </xf>
    <xf numFmtId="168" fontId="9" fillId="0" borderId="36" xfId="1" applyNumberFormat="1" applyFont="1" applyFill="1" applyBorder="1" applyAlignment="1">
      <alignment horizontal="right"/>
    </xf>
    <xf numFmtId="168" fontId="9" fillId="0" borderId="10" xfId="1" applyNumberFormat="1" applyFont="1" applyFill="1" applyBorder="1" applyAlignment="1">
      <alignment horizontal="right" vertical="center"/>
    </xf>
    <xf numFmtId="168" fontId="9" fillId="0" borderId="35" xfId="1" applyNumberFormat="1" applyFont="1" applyFill="1" applyBorder="1" applyAlignment="1">
      <alignment horizontal="right" vertical="center"/>
    </xf>
    <xf numFmtId="168" fontId="9" fillId="0" borderId="37" xfId="1" applyNumberFormat="1" applyFont="1" applyFill="1" applyBorder="1" applyAlignment="1">
      <alignment horizontal="right" vertical="center"/>
    </xf>
    <xf numFmtId="168" fontId="4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8" fontId="9" fillId="0" borderId="3" xfId="1" applyNumberFormat="1" applyFont="1" applyBorder="1" applyAlignment="1">
      <alignment horizontal="right"/>
    </xf>
    <xf numFmtId="168" fontId="8" fillId="0" borderId="0" xfId="1" applyNumberFormat="1" applyFont="1" applyFill="1" applyAlignment="1">
      <alignment horizontal="right"/>
    </xf>
    <xf numFmtId="168" fontId="7" fillId="0" borderId="0" xfId="1" applyNumberFormat="1" applyFont="1" applyAlignment="1">
      <alignment horizontal="right"/>
    </xf>
    <xf numFmtId="168" fontId="9" fillId="0" borderId="13" xfId="1" applyNumberFormat="1" applyFont="1" applyBorder="1" applyAlignment="1">
      <alignment horizontal="right"/>
    </xf>
    <xf numFmtId="4" fontId="16" fillId="0" borderId="0" xfId="0" applyNumberFormat="1" applyFont="1"/>
    <xf numFmtId="166" fontId="8" fillId="0" borderId="8" xfId="5" applyNumberFormat="1" applyFont="1" applyFill="1" applyBorder="1" applyAlignment="1">
      <alignment horizontal="right"/>
    </xf>
    <xf numFmtId="165" fontId="9" fillId="0" borderId="0" xfId="5" applyNumberFormat="1" applyFont="1" applyFill="1" applyBorder="1"/>
    <xf numFmtId="165" fontId="8" fillId="0" borderId="0" xfId="5" applyNumberFormat="1" applyFont="1" applyFill="1" applyAlignment="1">
      <alignment horizontal="centerContinuous"/>
    </xf>
    <xf numFmtId="168" fontId="9" fillId="0" borderId="6" xfId="1" applyNumberFormat="1" applyFont="1" applyFill="1" applyBorder="1" applyAlignment="1">
      <alignment horizontal="right"/>
    </xf>
    <xf numFmtId="168" fontId="9" fillId="0" borderId="11" xfId="1" applyNumberFormat="1" applyFont="1" applyBorder="1" applyAlignment="1">
      <alignment horizontal="right"/>
    </xf>
    <xf numFmtId="168" fontId="9" fillId="0" borderId="16" xfId="1" applyNumberFormat="1" applyFont="1" applyBorder="1" applyAlignment="1">
      <alignment horizontal="right"/>
    </xf>
    <xf numFmtId="168" fontId="9" fillId="0" borderId="14" xfId="1" applyNumberFormat="1" applyFont="1" applyFill="1" applyBorder="1" applyAlignment="1">
      <alignment horizontal="right"/>
    </xf>
    <xf numFmtId="168" fontId="9" fillId="0" borderId="31" xfId="1" applyNumberFormat="1" applyFont="1" applyBorder="1" applyAlignment="1">
      <alignment horizontal="right"/>
    </xf>
    <xf numFmtId="168" fontId="9" fillId="0" borderId="0" xfId="1" applyNumberFormat="1" applyFont="1" applyFill="1" applyBorder="1"/>
    <xf numFmtId="0" fontId="8" fillId="0" borderId="8" xfId="1" applyFont="1" applyBorder="1"/>
    <xf numFmtId="168" fontId="8" fillId="0" borderId="36" xfId="1" applyNumberFormat="1" applyFont="1" applyBorder="1" applyAlignment="1">
      <alignment horizontal="right"/>
    </xf>
    <xf numFmtId="168" fontId="9" fillId="0" borderId="36" xfId="1" applyNumberFormat="1" applyFont="1" applyBorder="1" applyAlignment="1">
      <alignment horizontal="right"/>
    </xf>
    <xf numFmtId="167" fontId="9" fillId="0" borderId="15" xfId="5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2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2 2" xfId="5"/>
    <cellStyle name="Percent 2" xfId="3"/>
    <cellStyle name="Porcentaje" xfId="4" builtinId="5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vom\My%20Documents\Auditor&#237;a\Clientes\Echeverr&#237;a\A%2031.12.02\FINAL%20A%2031.12.02\ATADO%20SUMARIA%20ECHEVERR&#205;A\Copy%20of%20Atado%20preliminar%20A%2031.10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allego\AppData\Local\Temp\Rar$DI00.162\Consolidacion%20GIAV%202007tras%20ajustes%20IIIdel26-06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Sumarias"/>
      <sheetName val="Atado"/>
      <sheetName val="balance"/>
      <sheetName val="PL"/>
      <sheetName val="Financiación"/>
      <sheetName val="ayuda cuadro"/>
      <sheetName val="Memo"/>
      <sheetName val="Module1 (2)"/>
      <sheetName val="Module1"/>
      <sheetName val="Module3 (2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eoria"/>
      <sheetName val="Apuntes"/>
      <sheetName val="Ajustes 2004"/>
      <sheetName val="Ajustes 2005"/>
      <sheetName val="Ajustes 2006"/>
      <sheetName val="Ajustes 1T"/>
      <sheetName val="Ajustes 2T"/>
      <sheetName val="Ajustes 3T"/>
      <sheetName val="Ajustes"/>
      <sheetName val="T´s"/>
      <sheetName val="Chelverton"/>
      <sheetName val="Salida Grupo"/>
      <sheetName val="Polonia"/>
      <sheetName val="BS imprimir"/>
      <sheetName val="Pl imprimir"/>
      <sheetName val="CF"/>
      <sheetName val="B_Consolidado_H_Trabajo"/>
      <sheetName val="Balance consolidado"/>
      <sheetName val="Grupo"/>
      <sheetName val="Ajustes 4T"/>
      <sheetName val="PyG_Consolidado_H_Trabajo"/>
      <sheetName val="PyG consolidada"/>
      <sheetName val="Ajustes varios"/>
    </sheetNames>
    <sheetDataSet>
      <sheetData sheetId="0"/>
      <sheetData sheetId="1"/>
      <sheetData sheetId="2">
        <row r="15">
          <cell r="I15" t="str">
            <v>A     Inmov     G.Est     I. Gastos de establecimiento</v>
          </cell>
        </row>
        <row r="16">
          <cell r="I16" t="str">
            <v>A     Inmov     Inmat     1. Derechos de Explotación y Concesiones</v>
          </cell>
        </row>
        <row r="17">
          <cell r="I17" t="str">
            <v>A     Inmov     Inmat     2. Aplicaciones informáticas</v>
          </cell>
        </row>
        <row r="18">
          <cell r="I18" t="str">
            <v>A     Inmov     Inmat     3. Bienes Arrendamiento Financiero</v>
          </cell>
        </row>
        <row r="19">
          <cell r="I19" t="str">
            <v>A     Inmov     Inmat     4. Amortizaciones</v>
          </cell>
        </row>
        <row r="20">
          <cell r="I20" t="str">
            <v>A     Inmov     Mater     1. Terrenos y Solares</v>
          </cell>
        </row>
        <row r="21">
          <cell r="I21" t="str">
            <v>A     Inmov     Mater     2. Edificios y otros inmuebles</v>
          </cell>
        </row>
        <row r="22">
          <cell r="I22" t="str">
            <v>A     Inmov     Mater     3. Instalaciones técnicas y maquinaria</v>
          </cell>
        </row>
        <row r="23">
          <cell r="I23" t="str">
            <v>A     Inmov     Mater     4. Utillaje, Medios Auxiliares y Mobiliario</v>
          </cell>
        </row>
        <row r="24">
          <cell r="I24" t="str">
            <v>A     Inmov     Mater     5. Equipos para procesos de información</v>
          </cell>
        </row>
        <row r="25">
          <cell r="I25" t="str">
            <v>A     Inmov     Mater     5. Elementos de transporte</v>
          </cell>
        </row>
        <row r="26">
          <cell r="I26" t="str">
            <v>A     Inmov     Mater     5. Otro inmovilizado material</v>
          </cell>
        </row>
        <row r="27">
          <cell r="I27" t="str">
            <v xml:space="preserve">A     Inmov     Mater     6. Amortizaciones </v>
          </cell>
        </row>
        <row r="28">
          <cell r="I28" t="str">
            <v>A     Inmov     Finan     1. Participaciones Puestas en Equivalencia</v>
          </cell>
        </row>
        <row r="29">
          <cell r="I29" t="str">
            <v>A     Inmov     Finan     2. Participaciones en empresas del grupo y asociadas</v>
          </cell>
        </row>
        <row r="30">
          <cell r="I30" t="str">
            <v>A     Inmov     Finan     3. Créditos Empresas Grupo</v>
          </cell>
        </row>
        <row r="31">
          <cell r="I31" t="str">
            <v>A     Inmov     Finan     3. Otros créditos</v>
          </cell>
        </row>
        <row r="32">
          <cell r="I32" t="str">
            <v xml:space="preserve">A     Inmov     Finan     4. Otras inversiones financieras </v>
          </cell>
        </row>
        <row r="33">
          <cell r="I33" t="str">
            <v>A     Inmov     Finan     5. Fianzas y depositos constituidos</v>
          </cell>
        </row>
        <row r="34">
          <cell r="I34" t="str">
            <v>A     Inmov     Finan     6. Provisiones</v>
          </cell>
        </row>
        <row r="35">
          <cell r="I35" t="str">
            <v>A     Conso     F.C.C     1. Sociedades Integración Global y Proporcional</v>
          </cell>
        </row>
        <row r="36">
          <cell r="I36" t="str">
            <v>A     Conso     F.C.C     2. Sociedades Puestas en Equivalencia</v>
          </cell>
        </row>
        <row r="37">
          <cell r="I37" t="str">
            <v>A                 G.V.E     C) Gastos a distribuir en varios ejercicios</v>
          </cell>
        </row>
        <row r="38">
          <cell r="I38" t="str">
            <v>A                A.D.E     I. Accionistas por desembolsos exigidos</v>
          </cell>
        </row>
        <row r="39">
          <cell r="I39" t="str">
            <v>A     ActCi     Exist     1. Terrenos y Solares</v>
          </cell>
        </row>
        <row r="40">
          <cell r="I40" t="str">
            <v>A     ActCi     Exist     2. Edificios y Obras en curso</v>
          </cell>
        </row>
        <row r="41">
          <cell r="I41" t="str">
            <v>A     ActCi     Exist     3. Anticipos a proveedores</v>
          </cell>
        </row>
        <row r="42">
          <cell r="I42" t="str">
            <v>A     ActCi     Deudo     1. Clientes por ventas y servicios</v>
          </cell>
        </row>
        <row r="43">
          <cell r="I43" t="str">
            <v>A     ActCi     Deudo     2. Empresas Grupo y Asociadas</v>
          </cell>
        </row>
        <row r="44">
          <cell r="I44" t="str">
            <v>A     ActCi     Deudo     3. Deudores varios</v>
          </cell>
        </row>
        <row r="45">
          <cell r="I45" t="str">
            <v>A     ActCi     Deudo     4. Personal</v>
          </cell>
        </row>
        <row r="46">
          <cell r="I46" t="str">
            <v>A     ActCi     Deudo     5. Administraciones públicas - AEAT y TGSS</v>
          </cell>
        </row>
        <row r="47">
          <cell r="I47" t="str">
            <v>A     ActCi     Deudo     6. Administraciones públicas - Pdte Formalizar</v>
          </cell>
        </row>
        <row r="48">
          <cell r="I48" t="str">
            <v>A     ActCi     Deudo     7. Provisiones</v>
          </cell>
        </row>
        <row r="49">
          <cell r="I49" t="str">
            <v>A     ActCi     IFTem     1.  Créditos Empresas Grupo y Asociadas</v>
          </cell>
        </row>
        <row r="50">
          <cell r="I50" t="str">
            <v>A     ActCi     IFTem     2. Interes Devengado no Vencido Grupo y Asoc</v>
          </cell>
        </row>
        <row r="51">
          <cell r="I51" t="str">
            <v>A     ActCi     IFTem     3. Participaciones en empresas asociadas</v>
          </cell>
        </row>
        <row r="52">
          <cell r="I52" t="str">
            <v xml:space="preserve">A     ActCi     IFTem     4. Otras inversiones financieras </v>
          </cell>
        </row>
        <row r="53">
          <cell r="I53" t="str">
            <v>A     ActCi     IFTem     5b. Dividendo a cobrar</v>
          </cell>
        </row>
        <row r="54">
          <cell r="I54" t="str">
            <v xml:space="preserve">A     ActCi     IFTem     5. Otros créditos </v>
          </cell>
        </row>
        <row r="55">
          <cell r="I55" t="str">
            <v>A     ActCi     IFTem     6. Fianzas y depositos constituidos</v>
          </cell>
        </row>
        <row r="56">
          <cell r="I56" t="str">
            <v>A     ActCi     IFTem     7. Provisiones</v>
          </cell>
        </row>
        <row r="57">
          <cell r="I57" t="str">
            <v>A     ActCi     Tesor     IV. Tesorería</v>
          </cell>
        </row>
        <row r="58">
          <cell r="I58" t="str">
            <v xml:space="preserve">A     ActCi     Aj.Pe     V. Ajustes por periodificación </v>
          </cell>
        </row>
        <row r="60">
          <cell r="I60" t="str">
            <v>P     Fo.Pr     Capit     I. Capital suscrito</v>
          </cell>
        </row>
        <row r="61">
          <cell r="I61" t="str">
            <v>P     Fo.Pr     PeAcc     II. Prima de emisión</v>
          </cell>
        </row>
        <row r="62">
          <cell r="I62" t="str">
            <v>P     Fo.Pr     Reser     1. Reserva legal</v>
          </cell>
        </row>
        <row r="63">
          <cell r="I63" t="str">
            <v>P     Fo.Pr     Reser     2. Reservas varias (voluntarias)</v>
          </cell>
        </row>
        <row r="64">
          <cell r="I64" t="str">
            <v>P     Fo.Pr     Reser     3. Reservas consolidación</v>
          </cell>
        </row>
        <row r="65">
          <cell r="I65" t="str">
            <v>P     Fo.Pr     RSoCo     V. Reservas Sociedades Consolidadas</v>
          </cell>
        </row>
        <row r="66">
          <cell r="I66" t="str">
            <v>P     Fo.Pr     RSoPE     V. Reservas Sociedades P. Equivalencia</v>
          </cell>
        </row>
        <row r="67">
          <cell r="I67" t="str">
            <v>P     Fo.Pr     DiCCo     VI. Diferencias de Conversion Consolidadas</v>
          </cell>
        </row>
        <row r="68">
          <cell r="I68" t="str">
            <v>P     Fo.Pr     P y G     1. Pérdidas y Ganancias Ejercicio Actual</v>
          </cell>
        </row>
        <row r="69">
          <cell r="I69" t="str">
            <v>P     Fo.Pr     P y G     3. Pérdidas y Ganancias Ejercicios Anteriores</v>
          </cell>
        </row>
        <row r="70">
          <cell r="I70" t="str">
            <v>P     Fo.Pr     P y G     4. Dividendo a cuenta</v>
          </cell>
        </row>
        <row r="71">
          <cell r="I71" t="str">
            <v>P     Fo.Pr     FP SE     A´) Fondos Propios "Socios Externos"</v>
          </cell>
        </row>
        <row r="72">
          <cell r="I72" t="str">
            <v>P     Fo.Pr     DiNco     A´´) Diferencia Negativa de Consolidación</v>
          </cell>
        </row>
        <row r="73">
          <cell r="I73" t="str">
            <v>P     PrRyG     PrRyG     B) Provision para riesgos y gastos</v>
          </cell>
        </row>
        <row r="74">
          <cell r="I74" t="str">
            <v>P     Ex.lp     Acrlp     1.  Deudas con entidades de crédito</v>
          </cell>
        </row>
        <row r="75">
          <cell r="I75" t="str">
            <v>P     Ex.lp     Acrlp     2. Deudas con emp del grupo y asociadas</v>
          </cell>
        </row>
        <row r="76">
          <cell r="I76" t="str">
            <v>P     Ex.lp     Acrlp     3. Deudas arrendamiento financiero</v>
          </cell>
        </row>
        <row r="77">
          <cell r="I77" t="str">
            <v>P     Ex.lp     Acrlp     4. Deudas representadas por efectos a pagar</v>
          </cell>
        </row>
        <row r="78">
          <cell r="I78" t="str">
            <v>P     Ex.lp     Acrlp     5. Fianzas y depositos recibidos</v>
          </cell>
        </row>
        <row r="79">
          <cell r="I79" t="str">
            <v>P     Ex.lp     Acrlp     7. Deudas por operaciones de tráfico</v>
          </cell>
        </row>
        <row r="80">
          <cell r="I80" t="str">
            <v>P     Ex.cp     Acrcp     1. Préstamos y Pólizas</v>
          </cell>
        </row>
        <row r="81">
          <cell r="I81" t="str">
            <v>P     Ex.cp     Acrcp     2. Otras deudas</v>
          </cell>
        </row>
        <row r="82">
          <cell r="I82" t="str">
            <v>P     Ex.cp     Acrcp     3. Deudas por intereses</v>
          </cell>
        </row>
        <row r="83">
          <cell r="I83" t="str">
            <v>P     Ex.cp     Acrcp     1.  Empresas Grupo y Asociadas</v>
          </cell>
        </row>
        <row r="84">
          <cell r="I84" t="str">
            <v>P     Ex.cp     Acrcp     2.  Interes Devengado no Vencido Grupo y Asoc</v>
          </cell>
        </row>
        <row r="85">
          <cell r="I85" t="str">
            <v>P     Ex.cp     Acrcp     1. Anticipos de Clientes</v>
          </cell>
        </row>
        <row r="86">
          <cell r="I86" t="str">
            <v>P     Ex.cp     Acrcp     2. Deudas por compras o prestación de servicios</v>
          </cell>
        </row>
        <row r="87">
          <cell r="I87" t="str">
            <v>P     Ex.cp     Acrcp     3. Deudas representadas por efectos a pagar</v>
          </cell>
        </row>
        <row r="88">
          <cell r="I88" t="str">
            <v>P     Ex.cp     Acrcp     1. Administraciones públicas - AEAT</v>
          </cell>
        </row>
        <row r="89">
          <cell r="I89" t="str">
            <v>P     Ex.cp     Acrcp     2. Administraciones públicas - AEAT - Pdte Formalizar</v>
          </cell>
        </row>
        <row r="90">
          <cell r="I90" t="str">
            <v>P     Ex.cp     Acrcp     3. Administraciones públicas - Seguridad Social</v>
          </cell>
        </row>
        <row r="91">
          <cell r="I91" t="str">
            <v xml:space="preserve">P     Ex.cp     Acrcp     4. Otras deudas    </v>
          </cell>
        </row>
        <row r="92">
          <cell r="I92" t="str">
            <v>P     Ex.cp     Acrcp     5. Remuneraciones pendientes de pago</v>
          </cell>
        </row>
        <row r="93">
          <cell r="I93" t="str">
            <v xml:space="preserve">P     Ex.cp     Acrcp     6. Fianzas y depositos recibidos    </v>
          </cell>
        </row>
        <row r="94">
          <cell r="I94" t="str">
            <v>P     PryDi     PryDi     V. Provisiones y diferidos</v>
          </cell>
        </row>
        <row r="95">
          <cell r="I95" t="str">
            <v>P     AjuPe     AjuPe     VI. Ajustes por periodificación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50"/>
  <sheetViews>
    <sheetView tabSelected="1" zoomScale="90" zoomScaleNormal="90" zoomScaleSheetLayoutView="90" workbookViewId="0">
      <selection activeCell="B56" sqref="B56"/>
    </sheetView>
  </sheetViews>
  <sheetFormatPr baseColWidth="10" defaultColWidth="9.140625" defaultRowHeight="12.75" x14ac:dyDescent="0.2"/>
  <cols>
    <col min="1" max="1" width="0.85546875" style="3" customWidth="1"/>
    <col min="2" max="2" width="54.7109375" style="3" customWidth="1"/>
    <col min="3" max="3" width="13.140625" style="3" customWidth="1"/>
    <col min="4" max="4" width="13.140625" style="203" customWidth="1"/>
    <col min="5" max="5" width="11.7109375" style="203" customWidth="1"/>
    <col min="6" max="6" width="0.85546875" style="3" customWidth="1"/>
    <col min="7" max="7" width="54.7109375" style="3" customWidth="1"/>
    <col min="8" max="8" width="13.140625" style="3" customWidth="1"/>
    <col min="9" max="9" width="13.140625" style="203" customWidth="1"/>
    <col min="10" max="10" width="11.7109375" style="203" customWidth="1"/>
    <col min="11" max="11" width="9.140625" style="3"/>
    <col min="12" max="12" width="28.7109375" style="3" customWidth="1"/>
    <col min="13" max="13" width="8.7109375" style="3" customWidth="1"/>
    <col min="14" max="14" width="28.7109375" style="3" customWidth="1"/>
    <col min="15" max="15" width="8.7109375" style="3" customWidth="1"/>
    <col min="16" max="16" width="28.7109375" style="3" customWidth="1"/>
    <col min="17" max="17" width="8.7109375" style="3" customWidth="1"/>
    <col min="18" max="18" width="28.7109375" style="3" customWidth="1"/>
    <col min="19" max="16384" width="9.140625" style="3"/>
  </cols>
  <sheetData>
    <row r="1" spans="1:11" s="1" customFormat="1" ht="18" x14ac:dyDescent="0.25">
      <c r="A1" s="219" t="s">
        <v>153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1" s="1" customFormat="1" ht="18" x14ac:dyDescent="0.25">
      <c r="A2" s="219" t="s">
        <v>156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1" s="1" customFormat="1" ht="15.6" x14ac:dyDescent="0.3">
      <c r="A3" s="2"/>
      <c r="B3" s="2"/>
      <c r="C3" s="2"/>
      <c r="D3" s="199"/>
      <c r="E3" s="199"/>
      <c r="F3" s="2"/>
      <c r="G3" s="2"/>
      <c r="H3" s="2"/>
      <c r="I3" s="199"/>
      <c r="J3" s="199"/>
    </row>
    <row r="4" spans="1:11" s="1" customFormat="1" ht="15" x14ac:dyDescent="0.25">
      <c r="A4" s="220" t="s">
        <v>164</v>
      </c>
      <c r="B4" s="220"/>
      <c r="C4" s="220"/>
      <c r="D4" s="220"/>
      <c r="E4" s="220"/>
      <c r="F4" s="220"/>
      <c r="G4" s="220"/>
      <c r="H4" s="220"/>
      <c r="I4" s="220"/>
      <c r="J4" s="220"/>
    </row>
    <row r="5" spans="1:11" ht="13.9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11" ht="13.9" thickBot="1" x14ac:dyDescent="0.3">
      <c r="A6" s="4"/>
      <c r="B6" s="4"/>
      <c r="C6" s="4"/>
      <c r="D6" s="200"/>
      <c r="E6" s="200"/>
      <c r="F6" s="4"/>
      <c r="G6" s="4"/>
      <c r="H6" s="4"/>
      <c r="I6" s="200"/>
      <c r="J6" s="200"/>
    </row>
    <row r="7" spans="1:11" s="47" customFormat="1" ht="12.75" customHeight="1" x14ac:dyDescent="0.25">
      <c r="A7" s="43"/>
      <c r="B7" s="44"/>
      <c r="C7" s="45" t="s">
        <v>1</v>
      </c>
      <c r="D7" s="201"/>
      <c r="E7" s="201"/>
      <c r="F7" s="46"/>
      <c r="G7" s="46"/>
      <c r="H7" s="45" t="s">
        <v>3</v>
      </c>
      <c r="I7" s="201"/>
      <c r="J7" s="204"/>
    </row>
    <row r="8" spans="1:11" s="47" customFormat="1" ht="12.75" customHeight="1" x14ac:dyDescent="0.25">
      <c r="A8" s="48"/>
      <c r="B8" s="49" t="s">
        <v>4</v>
      </c>
      <c r="C8" s="50" t="s">
        <v>5</v>
      </c>
      <c r="D8" s="179" t="s">
        <v>163</v>
      </c>
      <c r="E8" s="179" t="s">
        <v>159</v>
      </c>
      <c r="F8" s="165"/>
      <c r="G8" s="166" t="s">
        <v>150</v>
      </c>
      <c r="H8" s="158" t="s">
        <v>5</v>
      </c>
      <c r="I8" s="179" t="s">
        <v>163</v>
      </c>
      <c r="J8" s="180" t="s">
        <v>159</v>
      </c>
    </row>
    <row r="9" spans="1:11" s="4" customFormat="1" ht="12.75" customHeight="1" x14ac:dyDescent="0.2">
      <c r="A9" s="5"/>
      <c r="B9" s="13"/>
      <c r="C9" s="6"/>
      <c r="D9" s="160"/>
      <c r="E9" s="160"/>
      <c r="F9" s="167"/>
      <c r="G9" s="167"/>
      <c r="H9" s="159"/>
      <c r="I9" s="160"/>
      <c r="J9" s="181"/>
    </row>
    <row r="10" spans="1:11" s="13" customFormat="1" ht="12.75" customHeight="1" x14ac:dyDescent="0.25">
      <c r="A10" s="5"/>
      <c r="B10" s="17" t="s">
        <v>6</v>
      </c>
      <c r="C10" s="7"/>
      <c r="D10" s="179">
        <f>+D11+D14+D17+D19</f>
        <v>290710223</v>
      </c>
      <c r="E10" s="179">
        <v>290959813</v>
      </c>
      <c r="F10" s="167"/>
      <c r="G10" s="168" t="s">
        <v>7</v>
      </c>
      <c r="H10" s="162"/>
      <c r="I10" s="179">
        <f>+I11+I17</f>
        <v>295389832</v>
      </c>
      <c r="J10" s="180">
        <v>295632609</v>
      </c>
      <c r="K10" s="15"/>
    </row>
    <row r="11" spans="1:11" s="13" customFormat="1" ht="12.75" customHeight="1" x14ac:dyDescent="0.25">
      <c r="A11" s="5"/>
      <c r="B11" s="17" t="s">
        <v>8</v>
      </c>
      <c r="C11" s="7" t="s">
        <v>9</v>
      </c>
      <c r="D11" s="182">
        <f>+D12+D13</f>
        <v>90583</v>
      </c>
      <c r="E11" s="182">
        <v>114899</v>
      </c>
      <c r="F11" s="167"/>
      <c r="G11" s="168" t="s">
        <v>158</v>
      </c>
      <c r="H11" s="162" t="s">
        <v>30</v>
      </c>
      <c r="I11" s="210">
        <f>+I12+I14+I16</f>
        <v>178521684</v>
      </c>
      <c r="J11" s="211">
        <v>178500370</v>
      </c>
      <c r="K11" s="14"/>
    </row>
    <row r="12" spans="1:11" s="13" customFormat="1" ht="12.75" customHeight="1" x14ac:dyDescent="0.2">
      <c r="A12" s="5"/>
      <c r="B12" s="13" t="s">
        <v>11</v>
      </c>
      <c r="C12" s="7"/>
      <c r="D12" s="160">
        <v>87025</v>
      </c>
      <c r="E12" s="160">
        <v>111294</v>
      </c>
      <c r="F12" s="167"/>
      <c r="G12" s="164" t="s">
        <v>54</v>
      </c>
      <c r="H12" s="162"/>
      <c r="I12" s="182">
        <f>+I13</f>
        <v>601012</v>
      </c>
      <c r="J12" s="184">
        <v>601012</v>
      </c>
    </row>
    <row r="13" spans="1:11" s="13" customFormat="1" ht="12.75" customHeight="1" x14ac:dyDescent="0.2">
      <c r="A13" s="5"/>
      <c r="B13" s="13" t="s">
        <v>46</v>
      </c>
      <c r="C13" s="7"/>
      <c r="D13" s="160">
        <v>3558</v>
      </c>
      <c r="E13" s="160">
        <v>3605</v>
      </c>
      <c r="F13" s="167"/>
      <c r="G13" s="169" t="s">
        <v>55</v>
      </c>
      <c r="H13" s="162"/>
      <c r="I13" s="160">
        <v>601012</v>
      </c>
      <c r="J13" s="181">
        <v>601012</v>
      </c>
    </row>
    <row r="14" spans="1:11" s="13" customFormat="1" ht="12.75" customHeight="1" x14ac:dyDescent="0.25">
      <c r="A14" s="5"/>
      <c r="B14" s="17" t="s">
        <v>13</v>
      </c>
      <c r="C14" s="7" t="s">
        <v>14</v>
      </c>
      <c r="D14" s="161">
        <f>+D15+D16</f>
        <v>5643440</v>
      </c>
      <c r="E14" s="161">
        <v>5617404</v>
      </c>
      <c r="F14" s="167"/>
      <c r="G14" s="164" t="s">
        <v>12</v>
      </c>
      <c r="H14" s="162"/>
      <c r="I14" s="161">
        <f>I15</f>
        <v>177899358</v>
      </c>
      <c r="J14" s="185">
        <v>177541675</v>
      </c>
      <c r="K14" s="15"/>
    </row>
    <row r="15" spans="1:11" s="13" customFormat="1" ht="12.75" customHeight="1" x14ac:dyDescent="0.25">
      <c r="A15" s="5"/>
      <c r="B15" s="13" t="s">
        <v>15</v>
      </c>
      <c r="C15" s="7"/>
      <c r="D15" s="160">
        <v>4983119</v>
      </c>
      <c r="E15" s="160">
        <v>5136253</v>
      </c>
      <c r="F15" s="167"/>
      <c r="G15" s="163" t="s">
        <v>16</v>
      </c>
      <c r="H15" s="162"/>
      <c r="I15" s="160">
        <v>177899358</v>
      </c>
      <c r="J15" s="181">
        <v>177541675</v>
      </c>
    </row>
    <row r="16" spans="1:11" s="13" customFormat="1" ht="12.75" customHeight="1" x14ac:dyDescent="0.2">
      <c r="A16" s="5"/>
      <c r="B16" s="13" t="s">
        <v>17</v>
      </c>
      <c r="C16" s="7"/>
      <c r="D16" s="160">
        <v>660321</v>
      </c>
      <c r="E16" s="160">
        <v>481151</v>
      </c>
      <c r="F16" s="167"/>
      <c r="G16" s="170" t="s">
        <v>56</v>
      </c>
      <c r="H16" s="162" t="s">
        <v>65</v>
      </c>
      <c r="I16" s="161">
        <f>+PL!D43</f>
        <v>21314</v>
      </c>
      <c r="J16" s="185">
        <v>357683</v>
      </c>
    </row>
    <row r="17" spans="1:13" s="13" customFormat="1" ht="12.75" customHeight="1" x14ac:dyDescent="0.25">
      <c r="A17" s="5"/>
      <c r="B17" s="17" t="s">
        <v>47</v>
      </c>
      <c r="C17" s="7" t="s">
        <v>18</v>
      </c>
      <c r="D17" s="161">
        <f>+D18</f>
        <v>284902617</v>
      </c>
      <c r="E17" s="161">
        <v>285163072</v>
      </c>
      <c r="F17" s="167"/>
      <c r="G17" s="171" t="s">
        <v>162</v>
      </c>
      <c r="H17" s="162" t="s">
        <v>43</v>
      </c>
      <c r="I17" s="209">
        <v>116868148</v>
      </c>
      <c r="J17" s="212">
        <v>117132239</v>
      </c>
      <c r="K17" s="15"/>
      <c r="L17" s="15">
        <v>1104891</v>
      </c>
      <c r="M17" s="13">
        <v>-1368981</v>
      </c>
    </row>
    <row r="18" spans="1:13" s="13" customFormat="1" ht="12.75" customHeight="1" x14ac:dyDescent="0.25">
      <c r="A18" s="5"/>
      <c r="B18" s="13" t="s">
        <v>24</v>
      </c>
      <c r="C18" s="7"/>
      <c r="D18" s="160">
        <v>284902617</v>
      </c>
      <c r="E18" s="160">
        <v>285163072</v>
      </c>
      <c r="F18" s="167"/>
      <c r="G18" s="163"/>
      <c r="H18" s="162"/>
      <c r="I18" s="187"/>
      <c r="J18" s="188"/>
      <c r="L18" s="13">
        <v>-850000</v>
      </c>
    </row>
    <row r="19" spans="1:13" s="13" customFormat="1" ht="12.75" customHeight="1" x14ac:dyDescent="0.25">
      <c r="A19" s="5"/>
      <c r="B19" s="17" t="s">
        <v>21</v>
      </c>
      <c r="C19" s="7" t="s">
        <v>62</v>
      </c>
      <c r="D19" s="161">
        <f>+D20</f>
        <v>73583</v>
      </c>
      <c r="E19" s="161">
        <v>64438</v>
      </c>
      <c r="F19" s="167"/>
      <c r="G19" s="164" t="s">
        <v>23</v>
      </c>
      <c r="H19" s="162"/>
      <c r="I19" s="179">
        <f>+I20+I22+I24</f>
        <v>4175271</v>
      </c>
      <c r="J19" s="180">
        <v>3849729</v>
      </c>
      <c r="L19" s="13">
        <v>-254891</v>
      </c>
    </row>
    <row r="20" spans="1:13" s="13" customFormat="1" ht="12.75" customHeight="1" x14ac:dyDescent="0.25">
      <c r="A20" s="5"/>
      <c r="B20" s="13" t="s">
        <v>20</v>
      </c>
      <c r="C20" s="8"/>
      <c r="D20" s="160">
        <v>73583</v>
      </c>
      <c r="E20" s="160">
        <v>64438</v>
      </c>
      <c r="F20" s="167"/>
      <c r="G20" s="164" t="s">
        <v>57</v>
      </c>
      <c r="H20" s="162" t="s">
        <v>10</v>
      </c>
      <c r="I20" s="182">
        <f>+I21</f>
        <v>176801</v>
      </c>
      <c r="J20" s="184">
        <v>176801</v>
      </c>
    </row>
    <row r="21" spans="1:13" s="13" customFormat="1" ht="12.75" customHeight="1" x14ac:dyDescent="0.25">
      <c r="A21" s="5"/>
      <c r="C21" s="7"/>
      <c r="D21" s="160"/>
      <c r="E21" s="160"/>
      <c r="F21" s="167"/>
      <c r="G21" s="163" t="s">
        <v>58</v>
      </c>
      <c r="H21" s="162"/>
      <c r="I21" s="160">
        <v>176801</v>
      </c>
      <c r="J21" s="181">
        <v>176801</v>
      </c>
    </row>
    <row r="22" spans="1:13" s="13" customFormat="1" ht="12.75" customHeight="1" x14ac:dyDescent="0.25">
      <c r="A22" s="5"/>
      <c r="C22" s="7"/>
      <c r="D22" s="160"/>
      <c r="E22" s="160"/>
      <c r="F22" s="167"/>
      <c r="G22" s="164" t="s">
        <v>25</v>
      </c>
      <c r="H22" s="162"/>
      <c r="I22" s="161">
        <f>+I23</f>
        <v>53872</v>
      </c>
      <c r="J22" s="185">
        <v>61844</v>
      </c>
    </row>
    <row r="23" spans="1:13" s="13" customFormat="1" ht="12.75" customHeight="1" x14ac:dyDescent="0.25">
      <c r="A23" s="5"/>
      <c r="C23" s="7"/>
      <c r="D23" s="160"/>
      <c r="E23" s="160"/>
      <c r="F23" s="167"/>
      <c r="G23" s="163" t="s">
        <v>27</v>
      </c>
      <c r="H23" s="162"/>
      <c r="I23" s="160">
        <v>53872</v>
      </c>
      <c r="J23" s="181">
        <v>61844</v>
      </c>
    </row>
    <row r="24" spans="1:13" s="13" customFormat="1" ht="12.75" customHeight="1" x14ac:dyDescent="0.25">
      <c r="A24" s="5"/>
      <c r="C24" s="7"/>
      <c r="D24" s="160"/>
      <c r="E24" s="160"/>
      <c r="F24" s="167"/>
      <c r="G24" s="164" t="s">
        <v>59</v>
      </c>
      <c r="H24" s="162" t="s">
        <v>63</v>
      </c>
      <c r="I24" s="161">
        <v>3944598</v>
      </c>
      <c r="J24" s="185">
        <v>3611084</v>
      </c>
    </row>
    <row r="25" spans="1:13" s="13" customFormat="1" ht="12.75" customHeight="1" x14ac:dyDescent="0.25">
      <c r="A25" s="5"/>
      <c r="B25" s="17" t="s">
        <v>28</v>
      </c>
      <c r="C25" s="7"/>
      <c r="D25" s="179">
        <f>+D26+D29+D35+D36+D37+D38</f>
        <v>70961081</v>
      </c>
      <c r="E25" s="179">
        <v>61804662</v>
      </c>
      <c r="F25" s="167"/>
      <c r="G25" s="163"/>
      <c r="H25" s="162"/>
      <c r="I25" s="160"/>
      <c r="J25" s="216"/>
    </row>
    <row r="26" spans="1:13" s="13" customFormat="1" ht="12.75" customHeight="1" x14ac:dyDescent="0.25">
      <c r="A26" s="5"/>
      <c r="B26" s="17" t="s">
        <v>48</v>
      </c>
      <c r="C26" s="7"/>
      <c r="D26" s="182">
        <f>+D27+D28</f>
        <v>48172500</v>
      </c>
      <c r="E26" s="182">
        <v>43862561</v>
      </c>
      <c r="F26" s="167"/>
      <c r="G26" s="173"/>
      <c r="H26" s="162"/>
      <c r="I26" s="160"/>
      <c r="J26" s="216"/>
    </row>
    <row r="27" spans="1:13" s="13" customFormat="1" ht="12.75" customHeight="1" x14ac:dyDescent="0.25">
      <c r="A27" s="5"/>
      <c r="B27" s="13" t="s">
        <v>49</v>
      </c>
      <c r="C27" s="7" t="s">
        <v>63</v>
      </c>
      <c r="D27" s="160">
        <v>23455180</v>
      </c>
      <c r="E27" s="160">
        <v>21788093</v>
      </c>
      <c r="F27" s="167"/>
      <c r="G27" s="173"/>
      <c r="H27" s="162"/>
      <c r="I27" s="160"/>
      <c r="J27" s="216"/>
    </row>
    <row r="28" spans="1:13" s="13" customFormat="1" ht="12.75" customHeight="1" x14ac:dyDescent="0.25">
      <c r="A28" s="5"/>
      <c r="B28" s="13" t="s">
        <v>50</v>
      </c>
      <c r="C28" s="7" t="s">
        <v>64</v>
      </c>
      <c r="D28" s="160">
        <v>24717320</v>
      </c>
      <c r="E28" s="160">
        <v>22074468</v>
      </c>
      <c r="F28" s="167"/>
      <c r="G28" s="173"/>
      <c r="H28" s="162"/>
      <c r="I28" s="160"/>
      <c r="J28" s="216"/>
      <c r="K28" s="15"/>
    </row>
    <row r="29" spans="1:13" s="13" customFormat="1" ht="12.75" customHeight="1" x14ac:dyDescent="0.25">
      <c r="A29" s="5"/>
      <c r="B29" s="17" t="s">
        <v>32</v>
      </c>
      <c r="C29" s="7"/>
      <c r="D29" s="161">
        <f>+D30+D31+D32+D33+D34</f>
        <v>1038795</v>
      </c>
      <c r="E29" s="161">
        <v>2240290</v>
      </c>
      <c r="F29" s="167"/>
      <c r="H29" s="215"/>
      <c r="I29" s="215"/>
      <c r="J29" s="216"/>
    </row>
    <row r="30" spans="1:13" s="13" customFormat="1" ht="12.75" customHeight="1" x14ac:dyDescent="0.25">
      <c r="A30" s="5"/>
      <c r="B30" s="13" t="s">
        <v>34</v>
      </c>
      <c r="C30" s="7"/>
      <c r="D30" s="189">
        <v>35899</v>
      </c>
      <c r="E30" s="189">
        <v>1388</v>
      </c>
      <c r="F30" s="167"/>
      <c r="G30" s="214" t="s">
        <v>29</v>
      </c>
      <c r="H30" s="162"/>
      <c r="I30" s="179">
        <f>+I31+I33+I34+I40</f>
        <v>62106201</v>
      </c>
      <c r="J30" s="213">
        <f>+J31+J33+J34+J40</f>
        <v>53282137</v>
      </c>
    </row>
    <row r="31" spans="1:13" s="13" customFormat="1" ht="12.75" customHeight="1" x14ac:dyDescent="0.25">
      <c r="A31" s="5"/>
      <c r="B31" s="13" t="s">
        <v>51</v>
      </c>
      <c r="C31" s="7"/>
      <c r="D31" s="160">
        <v>38452</v>
      </c>
      <c r="E31" s="160">
        <v>166590</v>
      </c>
      <c r="F31" s="167"/>
      <c r="G31" s="164" t="s">
        <v>31</v>
      </c>
      <c r="H31" s="162"/>
      <c r="I31" s="182">
        <f>+I32</f>
        <v>10223</v>
      </c>
      <c r="J31" s="217">
        <v>118871</v>
      </c>
    </row>
    <row r="32" spans="1:13" s="13" customFormat="1" ht="12.75" customHeight="1" x14ac:dyDescent="0.25">
      <c r="A32" s="5"/>
      <c r="B32" s="13" t="s">
        <v>36</v>
      </c>
      <c r="C32" s="7"/>
      <c r="D32" s="160">
        <v>0</v>
      </c>
      <c r="E32" s="160">
        <v>0</v>
      </c>
      <c r="F32" s="167"/>
      <c r="G32" s="172" t="s">
        <v>27</v>
      </c>
      <c r="H32" s="162"/>
      <c r="I32" s="160">
        <v>10223</v>
      </c>
      <c r="J32" s="181">
        <v>118871</v>
      </c>
    </row>
    <row r="33" spans="1:12" s="13" customFormat="1" ht="12.75" customHeight="1" x14ac:dyDescent="0.25">
      <c r="A33" s="9"/>
      <c r="B33" s="13" t="s">
        <v>52</v>
      </c>
      <c r="C33" s="7" t="s">
        <v>63</v>
      </c>
      <c r="D33" s="160">
        <v>954652</v>
      </c>
      <c r="E33" s="160">
        <v>2062120</v>
      </c>
      <c r="F33" s="173"/>
      <c r="G33" s="164" t="s">
        <v>60</v>
      </c>
      <c r="H33" s="174" t="s">
        <v>22</v>
      </c>
      <c r="I33" s="190">
        <v>46201748</v>
      </c>
      <c r="J33" s="191">
        <v>39921271</v>
      </c>
    </row>
    <row r="34" spans="1:12" s="13" customFormat="1" ht="12.75" customHeight="1" x14ac:dyDescent="0.2">
      <c r="A34" s="9"/>
      <c r="B34" s="13" t="s">
        <v>39</v>
      </c>
      <c r="C34" s="7" t="s">
        <v>19</v>
      </c>
      <c r="D34" s="160">
        <v>9792</v>
      </c>
      <c r="E34" s="160">
        <v>10192</v>
      </c>
      <c r="F34" s="173"/>
      <c r="G34" s="164" t="s">
        <v>33</v>
      </c>
      <c r="H34" s="174"/>
      <c r="I34" s="190">
        <f>+SUM(I35:I39)</f>
        <v>15786908</v>
      </c>
      <c r="J34" s="191">
        <v>13177120</v>
      </c>
    </row>
    <row r="35" spans="1:12" s="13" customFormat="1" ht="12.75" customHeight="1" x14ac:dyDescent="0.25">
      <c r="A35" s="9"/>
      <c r="B35" s="17" t="s">
        <v>149</v>
      </c>
      <c r="C35" s="11" t="s">
        <v>63</v>
      </c>
      <c r="D35" s="161">
        <v>6771</v>
      </c>
      <c r="E35" s="161">
        <v>0</v>
      </c>
      <c r="F35" s="173"/>
      <c r="G35" s="163" t="s">
        <v>35</v>
      </c>
      <c r="H35" s="174"/>
      <c r="I35" s="189">
        <v>727466</v>
      </c>
      <c r="J35" s="192">
        <v>510036</v>
      </c>
    </row>
    <row r="36" spans="1:12" s="13" customFormat="1" ht="12.75" customHeight="1" x14ac:dyDescent="0.25">
      <c r="A36" s="9"/>
      <c r="B36" s="18" t="s">
        <v>161</v>
      </c>
      <c r="C36" s="11" t="s">
        <v>62</v>
      </c>
      <c r="D36" s="161">
        <v>206442</v>
      </c>
      <c r="E36" s="161">
        <v>206339</v>
      </c>
      <c r="F36" s="173"/>
      <c r="G36" s="167" t="s">
        <v>61</v>
      </c>
      <c r="H36" s="174" t="s">
        <v>169</v>
      </c>
      <c r="I36" s="189">
        <v>3914080</v>
      </c>
      <c r="J36" s="192">
        <v>2598768</v>
      </c>
      <c r="L36" s="15"/>
    </row>
    <row r="37" spans="1:12" s="13" customFormat="1" ht="12.75" customHeight="1" x14ac:dyDescent="0.25">
      <c r="A37" s="9"/>
      <c r="B37" s="18" t="s">
        <v>41</v>
      </c>
      <c r="C37" s="58"/>
      <c r="D37" s="190">
        <v>3506</v>
      </c>
      <c r="E37" s="190">
        <v>1342</v>
      </c>
      <c r="F37" s="173"/>
      <c r="G37" s="173" t="s">
        <v>37</v>
      </c>
      <c r="H37" s="174"/>
      <c r="I37" s="189">
        <v>4938810</v>
      </c>
      <c r="J37" s="192">
        <v>1921484</v>
      </c>
      <c r="L37" s="15"/>
    </row>
    <row r="38" spans="1:12" s="13" customFormat="1" ht="12.75" customHeight="1" x14ac:dyDescent="0.2">
      <c r="A38" s="9"/>
      <c r="B38" s="18" t="s">
        <v>42</v>
      </c>
      <c r="C38" s="58" t="s">
        <v>62</v>
      </c>
      <c r="D38" s="190">
        <f>+D39+D40</f>
        <v>21533067</v>
      </c>
      <c r="E38" s="190">
        <v>15494130</v>
      </c>
      <c r="F38" s="173"/>
      <c r="G38" s="175" t="s">
        <v>38</v>
      </c>
      <c r="H38" s="176"/>
      <c r="I38" s="186">
        <v>181315</v>
      </c>
      <c r="J38" s="193">
        <v>160182</v>
      </c>
      <c r="K38" s="62"/>
      <c r="L38" s="15"/>
    </row>
    <row r="39" spans="1:12" s="13" customFormat="1" ht="12.75" customHeight="1" x14ac:dyDescent="0.2">
      <c r="A39" s="9"/>
      <c r="B39" s="16" t="s">
        <v>44</v>
      </c>
      <c r="C39" s="57"/>
      <c r="D39" s="189">
        <v>1377065</v>
      </c>
      <c r="E39" s="189">
        <v>632706</v>
      </c>
      <c r="F39" s="173"/>
      <c r="G39" s="163" t="s">
        <v>40</v>
      </c>
      <c r="H39" s="176" t="s">
        <v>19</v>
      </c>
      <c r="I39" s="186">
        <v>6025237</v>
      </c>
      <c r="J39" s="193">
        <v>7986650</v>
      </c>
    </row>
    <row r="40" spans="1:12" s="13" customFormat="1" ht="12.75" customHeight="1" x14ac:dyDescent="0.2">
      <c r="A40" s="9"/>
      <c r="B40" s="16" t="s">
        <v>53</v>
      </c>
      <c r="C40" s="57"/>
      <c r="D40" s="194">
        <v>20156002</v>
      </c>
      <c r="E40" s="194">
        <v>14861424</v>
      </c>
      <c r="F40" s="173"/>
      <c r="G40" s="170" t="s">
        <v>41</v>
      </c>
      <c r="H40" s="176"/>
      <c r="I40" s="183">
        <v>107322</v>
      </c>
      <c r="J40" s="195">
        <v>64875</v>
      </c>
    </row>
    <row r="41" spans="1:12" s="4" customFormat="1" ht="12.75" customHeight="1" thickBot="1" x14ac:dyDescent="0.25">
      <c r="A41" s="55"/>
      <c r="B41" s="56" t="s">
        <v>45</v>
      </c>
      <c r="C41" s="59"/>
      <c r="D41" s="196">
        <f>+D25+D10</f>
        <v>361671304</v>
      </c>
      <c r="E41" s="196">
        <v>352764475</v>
      </c>
      <c r="F41" s="177"/>
      <c r="G41" s="178" t="s">
        <v>151</v>
      </c>
      <c r="H41" s="178"/>
      <c r="I41" s="197">
        <f>+I30+I19+I10</f>
        <v>361671304</v>
      </c>
      <c r="J41" s="198">
        <v>352764475</v>
      </c>
    </row>
    <row r="42" spans="1:12" ht="13.15" x14ac:dyDescent="0.25">
      <c r="A42" s="10"/>
      <c r="B42" s="10"/>
      <c r="C42" s="10"/>
      <c r="D42" s="202"/>
      <c r="E42" s="202"/>
      <c r="F42" s="10"/>
      <c r="G42" s="10"/>
      <c r="H42" s="10"/>
      <c r="I42" s="202"/>
    </row>
    <row r="43" spans="1:12" s="12" customFormat="1" ht="15" customHeight="1" x14ac:dyDescent="0.25">
      <c r="A43" s="222" t="s">
        <v>167</v>
      </c>
      <c r="B43" s="222"/>
      <c r="C43" s="222"/>
      <c r="D43" s="222"/>
      <c r="E43" s="222"/>
      <c r="F43" s="222"/>
      <c r="G43" s="222"/>
      <c r="H43" s="222"/>
      <c r="I43" s="222"/>
      <c r="J43" s="222"/>
    </row>
    <row r="44" spans="1:12" s="4" customFormat="1" ht="11.45" x14ac:dyDescent="0.2">
      <c r="D44" s="200"/>
      <c r="E44" s="200"/>
      <c r="I44" s="200"/>
      <c r="J44" s="200"/>
    </row>
    <row r="45" spans="1:12" s="4" customFormat="1" ht="11.45" x14ac:dyDescent="0.2">
      <c r="D45" s="200"/>
      <c r="E45" s="200"/>
      <c r="I45" s="200"/>
      <c r="J45" s="200"/>
    </row>
    <row r="46" spans="1:12" s="4" customFormat="1" ht="11.45" x14ac:dyDescent="0.2">
      <c r="D46" s="200"/>
      <c r="E46" s="200"/>
      <c r="I46" s="200"/>
      <c r="J46" s="200"/>
    </row>
    <row r="47" spans="1:12" s="4" customFormat="1" ht="11.45" x14ac:dyDescent="0.2">
      <c r="D47" s="200"/>
      <c r="E47" s="200"/>
      <c r="I47" s="200"/>
      <c r="J47" s="200"/>
    </row>
    <row r="48" spans="1:12" s="4" customFormat="1" ht="11.45" x14ac:dyDescent="0.2">
      <c r="D48" s="200"/>
      <c r="E48" s="200"/>
      <c r="I48" s="200"/>
      <c r="J48" s="200"/>
    </row>
    <row r="50" spans="9:10" x14ac:dyDescent="0.2">
      <c r="I50" s="202"/>
      <c r="J50" s="202"/>
    </row>
  </sheetData>
  <mergeCells count="5">
    <mergeCell ref="A1:J1"/>
    <mergeCell ref="A4:J4"/>
    <mergeCell ref="A5:J5"/>
    <mergeCell ref="A43:J43"/>
    <mergeCell ref="A2:J2"/>
  </mergeCells>
  <printOptions horizontalCentered="1" verticalCentered="1"/>
  <pageMargins left="0.19685039370078741" right="0.19685039370078741" top="0" bottom="0" header="0" footer="0.39370078740157483"/>
  <pageSetup paperSize="9" scale="76" orientation="landscape" useFirstPageNumber="1" r:id="rId1"/>
  <headerFooter>
    <oddFooter>&amp;R&amp;"Arial,Negrita"&amp;P</oddFooter>
  </headerFooter>
  <ignoredErrors>
    <ignoredError sqref="I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workbookViewId="0">
      <selection activeCell="E13" sqref="E13"/>
    </sheetView>
  </sheetViews>
  <sheetFormatPr baseColWidth="10" defaultColWidth="8.85546875" defaultRowHeight="15" x14ac:dyDescent="0.25"/>
  <cols>
    <col min="1" max="1" width="0.85546875" style="19" customWidth="1"/>
    <col min="2" max="2" width="68.7109375" style="19" customWidth="1"/>
    <col min="3" max="4" width="10.7109375" style="37" customWidth="1"/>
    <col min="5" max="5" width="10.7109375" style="19" customWidth="1"/>
    <col min="6" max="16384" width="8.85546875" style="19"/>
  </cols>
  <sheetData>
    <row r="1" spans="1:5" ht="18" x14ac:dyDescent="0.25">
      <c r="A1" s="224" t="s">
        <v>153</v>
      </c>
      <c r="B1" s="224"/>
      <c r="C1" s="224"/>
      <c r="D1" s="224"/>
      <c r="E1" s="224"/>
    </row>
    <row r="2" spans="1:5" ht="18" x14ac:dyDescent="0.25">
      <c r="A2" s="224" t="s">
        <v>154</v>
      </c>
      <c r="B2" s="224"/>
      <c r="C2" s="224"/>
      <c r="D2" s="224"/>
      <c r="E2" s="224"/>
    </row>
    <row r="3" spans="1:5" ht="17.45" x14ac:dyDescent="0.3">
      <c r="A3" s="224" t="s">
        <v>155</v>
      </c>
      <c r="B3" s="224"/>
      <c r="C3" s="224"/>
      <c r="D3" s="224"/>
      <c r="E3" s="224"/>
    </row>
    <row r="5" spans="1:5" s="29" customFormat="1" ht="13.9" x14ac:dyDescent="0.25">
      <c r="A5" s="225" t="s">
        <v>166</v>
      </c>
      <c r="B5" s="225"/>
      <c r="C5" s="225"/>
      <c r="D5" s="225"/>
      <c r="E5" s="225"/>
    </row>
    <row r="6" spans="1:5" ht="13.9" x14ac:dyDescent="0.25">
      <c r="A6" s="226" t="s">
        <v>0</v>
      </c>
      <c r="B6" s="226"/>
      <c r="C6" s="226"/>
      <c r="D6" s="226"/>
      <c r="E6" s="226"/>
    </row>
    <row r="7" spans="1:5" ht="14.45" thickBot="1" x14ac:dyDescent="0.3"/>
    <row r="8" spans="1:5" ht="24" x14ac:dyDescent="0.25">
      <c r="A8" s="20"/>
      <c r="B8" s="30"/>
      <c r="C8" s="21" t="s">
        <v>66</v>
      </c>
      <c r="D8" s="21" t="s">
        <v>165</v>
      </c>
      <c r="E8" s="60" t="s">
        <v>160</v>
      </c>
    </row>
    <row r="9" spans="1:5" ht="13.9" x14ac:dyDescent="0.25">
      <c r="A9" s="22"/>
      <c r="B9" s="31"/>
      <c r="C9" s="39"/>
      <c r="D9" s="51"/>
      <c r="E9" s="52"/>
    </row>
    <row r="10" spans="1:5" ht="13.9" x14ac:dyDescent="0.25">
      <c r="A10" s="23"/>
      <c r="B10" s="32" t="s">
        <v>152</v>
      </c>
      <c r="C10" s="40"/>
      <c r="D10" s="53"/>
      <c r="E10" s="54"/>
    </row>
    <row r="11" spans="1:5" ht="13.5" customHeight="1" x14ac:dyDescent="0.25">
      <c r="A11" s="23"/>
      <c r="B11" s="32" t="s">
        <v>94</v>
      </c>
      <c r="C11" s="40" t="s">
        <v>26</v>
      </c>
      <c r="D11" s="63">
        <f>+SUM(D12:D15)</f>
        <v>60099036</v>
      </c>
      <c r="E11" s="64">
        <v>62696022</v>
      </c>
    </row>
    <row r="12" spans="1:5" ht="12.75" customHeight="1" x14ac:dyDescent="0.25">
      <c r="A12" s="24"/>
      <c r="B12" s="33" t="s">
        <v>67</v>
      </c>
      <c r="C12" s="40"/>
      <c r="D12" s="65">
        <v>318272</v>
      </c>
      <c r="E12" s="66">
        <v>677384</v>
      </c>
    </row>
    <row r="13" spans="1:5" s="26" customFormat="1" ht="12" x14ac:dyDescent="0.25">
      <c r="A13" s="25"/>
      <c r="B13" s="34" t="s">
        <v>68</v>
      </c>
      <c r="C13" s="40"/>
      <c r="D13" s="65">
        <v>1495616</v>
      </c>
      <c r="E13" s="66">
        <v>4187472</v>
      </c>
    </row>
    <row r="14" spans="1:5" s="26" customFormat="1" ht="12" x14ac:dyDescent="0.25">
      <c r="A14" s="25"/>
      <c r="B14" s="34" t="s">
        <v>69</v>
      </c>
      <c r="C14" s="40"/>
      <c r="D14" s="65">
        <v>57668846</v>
      </c>
      <c r="E14" s="66">
        <v>54706305</v>
      </c>
    </row>
    <row r="15" spans="1:5" s="26" customFormat="1" ht="12" x14ac:dyDescent="0.25">
      <c r="A15" s="25"/>
      <c r="B15" s="34" t="s">
        <v>70</v>
      </c>
      <c r="C15" s="40"/>
      <c r="D15" s="65">
        <v>616302</v>
      </c>
      <c r="E15" s="66">
        <v>3124861</v>
      </c>
    </row>
    <row r="16" spans="1:5" s="26" customFormat="1" ht="12" x14ac:dyDescent="0.25">
      <c r="A16" s="27"/>
      <c r="B16" s="35" t="s">
        <v>95</v>
      </c>
      <c r="C16" s="40" t="s">
        <v>105</v>
      </c>
      <c r="D16" s="67">
        <f>+D17+D18+D19</f>
        <v>-52583902</v>
      </c>
      <c r="E16" s="68">
        <v>-56127191</v>
      </c>
    </row>
    <row r="17" spans="1:9" s="26" customFormat="1" ht="12" x14ac:dyDescent="0.25">
      <c r="A17" s="25"/>
      <c r="B17" s="34" t="s">
        <v>71</v>
      </c>
      <c r="C17" s="40"/>
      <c r="D17" s="65">
        <v>-52577794</v>
      </c>
      <c r="E17" s="66">
        <v>-56122510</v>
      </c>
    </row>
    <row r="18" spans="1:9" s="26" customFormat="1" ht="12" x14ac:dyDescent="0.25">
      <c r="A18" s="25"/>
      <c r="B18" s="34" t="s">
        <v>72</v>
      </c>
      <c r="C18" s="40"/>
      <c r="D18" s="65">
        <v>-3187</v>
      </c>
      <c r="E18" s="66">
        <v>-1034</v>
      </c>
    </row>
    <row r="19" spans="1:9" s="26" customFormat="1" ht="12" x14ac:dyDescent="0.2">
      <c r="A19" s="25"/>
      <c r="B19" s="34" t="s">
        <v>73</v>
      </c>
      <c r="C19" s="40"/>
      <c r="D19" s="65">
        <v>-2921</v>
      </c>
      <c r="E19" s="66">
        <v>-3647</v>
      </c>
    </row>
    <row r="20" spans="1:9" s="26" customFormat="1" ht="12" x14ac:dyDescent="0.25">
      <c r="A20" s="27"/>
      <c r="B20" s="35" t="s">
        <v>74</v>
      </c>
      <c r="C20" s="40"/>
      <c r="D20" s="63">
        <v>252444</v>
      </c>
      <c r="E20" s="64">
        <v>99158</v>
      </c>
    </row>
    <row r="21" spans="1:9" s="26" customFormat="1" ht="12" x14ac:dyDescent="0.25">
      <c r="A21" s="27"/>
      <c r="B21" s="35" t="s">
        <v>96</v>
      </c>
      <c r="C21" s="40"/>
      <c r="D21" s="67">
        <f>+D22+D23</f>
        <v>-4167298</v>
      </c>
      <c r="E21" s="68">
        <v>-3965446</v>
      </c>
    </row>
    <row r="22" spans="1:9" s="26" customFormat="1" ht="12" x14ac:dyDescent="0.25">
      <c r="A22" s="25"/>
      <c r="B22" s="34" t="s">
        <v>75</v>
      </c>
      <c r="C22" s="40"/>
      <c r="D22" s="65">
        <v>-3409439</v>
      </c>
      <c r="E22" s="66">
        <v>-3260909</v>
      </c>
    </row>
    <row r="23" spans="1:9" s="26" customFormat="1" ht="12" x14ac:dyDescent="0.25">
      <c r="A23" s="25"/>
      <c r="B23" s="34" t="s">
        <v>76</v>
      </c>
      <c r="C23" s="40" t="s">
        <v>106</v>
      </c>
      <c r="D23" s="65">
        <v>-757859</v>
      </c>
      <c r="E23" s="66">
        <v>-704537</v>
      </c>
    </row>
    <row r="24" spans="1:9" s="26" customFormat="1" ht="12" x14ac:dyDescent="0.25">
      <c r="A24" s="27"/>
      <c r="B24" s="35" t="s">
        <v>97</v>
      </c>
      <c r="C24" s="40"/>
      <c r="D24" s="67">
        <f>+D25+D26</f>
        <v>-2300477</v>
      </c>
      <c r="E24" s="68">
        <v>-2131758</v>
      </c>
    </row>
    <row r="25" spans="1:9" s="26" customFormat="1" ht="12" x14ac:dyDescent="0.25">
      <c r="A25" s="25"/>
      <c r="B25" s="34" t="s">
        <v>77</v>
      </c>
      <c r="C25" s="40" t="s">
        <v>107</v>
      </c>
      <c r="D25" s="65">
        <v>-2295601</v>
      </c>
      <c r="E25" s="66">
        <v>-2127017</v>
      </c>
    </row>
    <row r="26" spans="1:9" s="26" customFormat="1" ht="12" x14ac:dyDescent="0.25">
      <c r="A26" s="25"/>
      <c r="B26" s="34" t="s">
        <v>78</v>
      </c>
      <c r="C26" s="40"/>
      <c r="D26" s="65">
        <v>-4876</v>
      </c>
      <c r="E26" s="66">
        <v>-4741</v>
      </c>
    </row>
    <row r="27" spans="1:9" s="26" customFormat="1" ht="12" x14ac:dyDescent="0.2">
      <c r="A27" s="27"/>
      <c r="B27" s="35" t="s">
        <v>79</v>
      </c>
      <c r="C27" s="40" t="s">
        <v>108</v>
      </c>
      <c r="D27" s="67">
        <f>-263783+10612</f>
        <v>-253171</v>
      </c>
      <c r="E27" s="68">
        <v>-227280</v>
      </c>
    </row>
    <row r="28" spans="1:9" s="26" customFormat="1" ht="12" x14ac:dyDescent="0.25">
      <c r="A28" s="27"/>
      <c r="B28" s="35" t="s">
        <v>98</v>
      </c>
      <c r="C28" s="40" t="s">
        <v>43</v>
      </c>
      <c r="D28" s="63">
        <f>+D29</f>
        <v>1368981</v>
      </c>
      <c r="E28" s="64">
        <v>210608</v>
      </c>
    </row>
    <row r="29" spans="1:9" s="26" customFormat="1" ht="12" x14ac:dyDescent="0.25">
      <c r="A29" s="25"/>
      <c r="B29" s="34" t="s">
        <v>80</v>
      </c>
      <c r="C29" s="40"/>
      <c r="D29" s="65">
        <v>1368981</v>
      </c>
      <c r="E29" s="66">
        <v>210608</v>
      </c>
    </row>
    <row r="30" spans="1:9" s="26" customFormat="1" ht="12" x14ac:dyDescent="0.25">
      <c r="A30" s="27"/>
      <c r="B30" s="35" t="s">
        <v>81</v>
      </c>
      <c r="C30" s="40" t="s">
        <v>64</v>
      </c>
      <c r="D30" s="69">
        <f>-1296881-10612</f>
        <v>-1307493</v>
      </c>
      <c r="E30" s="218">
        <v>0</v>
      </c>
    </row>
    <row r="31" spans="1:9" s="26" customFormat="1" ht="12" x14ac:dyDescent="0.2">
      <c r="A31" s="27"/>
      <c r="B31" s="35" t="s">
        <v>82</v>
      </c>
      <c r="C31" s="40"/>
      <c r="D31" s="70">
        <f>+D30+D28+D27+D24+D21+D20+D16+D11</f>
        <v>1108120</v>
      </c>
      <c r="E31" s="71">
        <v>554113</v>
      </c>
      <c r="G31" s="38"/>
    </row>
    <row r="32" spans="1:9" s="26" customFormat="1" ht="12" x14ac:dyDescent="0.2">
      <c r="A32" s="24"/>
      <c r="B32" s="33"/>
      <c r="C32" s="40"/>
      <c r="D32" s="53"/>
      <c r="E32" s="54"/>
      <c r="I32" s="205"/>
    </row>
    <row r="33" spans="1:5" s="26" customFormat="1" ht="12" x14ac:dyDescent="0.2">
      <c r="A33" s="27"/>
      <c r="B33" s="35" t="s">
        <v>99</v>
      </c>
      <c r="C33" s="40"/>
      <c r="D33" s="63">
        <f>+D34</f>
        <v>36491</v>
      </c>
      <c r="E33" s="64">
        <v>75956</v>
      </c>
    </row>
    <row r="34" spans="1:5" s="26" customFormat="1" ht="12" x14ac:dyDescent="0.2">
      <c r="A34" s="25"/>
      <c r="B34" s="34" t="s">
        <v>83</v>
      </c>
      <c r="C34" s="40"/>
      <c r="D34" s="72">
        <v>36491</v>
      </c>
      <c r="E34" s="73">
        <v>75956</v>
      </c>
    </row>
    <row r="35" spans="1:5" s="26" customFormat="1" ht="12" x14ac:dyDescent="0.2">
      <c r="A35" s="24"/>
      <c r="B35" s="33" t="s">
        <v>84</v>
      </c>
      <c r="C35" s="40"/>
      <c r="D35" s="65">
        <v>6771</v>
      </c>
      <c r="E35" s="66">
        <v>4714</v>
      </c>
    </row>
    <row r="36" spans="1:5" s="26" customFormat="1" ht="12" x14ac:dyDescent="0.2">
      <c r="A36" s="24"/>
      <c r="B36" s="33" t="s">
        <v>85</v>
      </c>
      <c r="C36" s="40"/>
      <c r="D36" s="65">
        <v>29720</v>
      </c>
      <c r="E36" s="66">
        <v>71242</v>
      </c>
    </row>
    <row r="37" spans="1:5" s="26" customFormat="1" ht="12" x14ac:dyDescent="0.2">
      <c r="A37" s="27"/>
      <c r="B37" s="35" t="s">
        <v>100</v>
      </c>
      <c r="C37" s="40"/>
      <c r="D37" s="67">
        <f>+D38</f>
        <v>-12842</v>
      </c>
      <c r="E37" s="68">
        <v>-2386</v>
      </c>
    </row>
    <row r="38" spans="1:5" s="26" customFormat="1" ht="12" x14ac:dyDescent="0.2">
      <c r="A38" s="25"/>
      <c r="B38" s="34" t="s">
        <v>86</v>
      </c>
      <c r="C38" s="40"/>
      <c r="D38" s="65">
        <v>-12842</v>
      </c>
      <c r="E38" s="66">
        <v>-2386</v>
      </c>
    </row>
    <row r="39" spans="1:5" s="26" customFormat="1" ht="12" x14ac:dyDescent="0.2">
      <c r="A39" s="27"/>
      <c r="B39" s="35" t="s">
        <v>110</v>
      </c>
      <c r="C39" s="40" t="s">
        <v>109</v>
      </c>
      <c r="D39" s="67">
        <f>+D40</f>
        <v>-1110455</v>
      </c>
      <c r="E39" s="68">
        <v>-270000</v>
      </c>
    </row>
    <row r="40" spans="1:5" s="26" customFormat="1" ht="12" x14ac:dyDescent="0.2">
      <c r="A40" s="25"/>
      <c r="B40" s="34" t="s">
        <v>87</v>
      </c>
      <c r="C40" s="40"/>
      <c r="D40" s="65">
        <v>-1110455</v>
      </c>
      <c r="E40" s="66">
        <v>-270000</v>
      </c>
    </row>
    <row r="41" spans="1:5" s="26" customFormat="1" ht="12" x14ac:dyDescent="0.2">
      <c r="A41" s="27"/>
      <c r="B41" s="35" t="s">
        <v>88</v>
      </c>
      <c r="C41" s="40"/>
      <c r="D41" s="74">
        <f>+D33+D37+D39</f>
        <v>-1086806</v>
      </c>
      <c r="E41" s="71">
        <v>-196430</v>
      </c>
    </row>
    <row r="42" spans="1:5" s="26" customFormat="1" ht="12" x14ac:dyDescent="0.2">
      <c r="A42" s="27"/>
      <c r="B42" s="35" t="s">
        <v>89</v>
      </c>
      <c r="C42" s="40"/>
      <c r="D42" s="63">
        <f>+D31+D41</f>
        <v>21314</v>
      </c>
      <c r="E42" s="64">
        <v>357683</v>
      </c>
    </row>
    <row r="43" spans="1:5" s="26" customFormat="1" ht="12" x14ac:dyDescent="0.2">
      <c r="A43" s="27"/>
      <c r="B43" s="35" t="s">
        <v>90</v>
      </c>
      <c r="C43" s="40" t="s">
        <v>65</v>
      </c>
      <c r="D43" s="75">
        <f>+D42</f>
        <v>21314</v>
      </c>
      <c r="E43" s="76">
        <v>357683</v>
      </c>
    </row>
    <row r="44" spans="1:5" s="26" customFormat="1" ht="12" x14ac:dyDescent="0.2">
      <c r="A44" s="24"/>
      <c r="B44" s="33"/>
      <c r="C44" s="40"/>
      <c r="D44" s="53"/>
      <c r="E44" s="54"/>
    </row>
    <row r="45" spans="1:5" s="26" customFormat="1" ht="12" x14ac:dyDescent="0.2">
      <c r="A45" s="27"/>
      <c r="B45" s="35" t="s">
        <v>111</v>
      </c>
      <c r="C45" s="40"/>
      <c r="D45" s="53"/>
      <c r="E45" s="54"/>
    </row>
    <row r="46" spans="1:5" s="26" customFormat="1" ht="12" x14ac:dyDescent="0.2">
      <c r="A46" s="25"/>
      <c r="B46" s="34" t="s">
        <v>91</v>
      </c>
      <c r="C46" s="40" t="s">
        <v>43</v>
      </c>
      <c r="D46" s="77">
        <v>1104891</v>
      </c>
      <c r="E46" s="78">
        <v>794187</v>
      </c>
    </row>
    <row r="47" spans="1:5" s="26" customFormat="1" ht="12" x14ac:dyDescent="0.2">
      <c r="A47" s="27"/>
      <c r="B47" s="35" t="s">
        <v>101</v>
      </c>
      <c r="C47" s="40"/>
      <c r="D47" s="79"/>
      <c r="E47" s="80"/>
    </row>
    <row r="48" spans="1:5" s="26" customFormat="1" ht="12" x14ac:dyDescent="0.2">
      <c r="A48" s="27"/>
      <c r="B48" s="35" t="s">
        <v>102</v>
      </c>
      <c r="C48" s="40"/>
      <c r="D48" s="81">
        <f>+D46</f>
        <v>1104891</v>
      </c>
      <c r="E48" s="82">
        <v>794187</v>
      </c>
    </row>
    <row r="49" spans="1:5" s="26" customFormat="1" ht="12" x14ac:dyDescent="0.2">
      <c r="A49" s="27"/>
      <c r="B49" s="35" t="s">
        <v>112</v>
      </c>
      <c r="C49" s="40"/>
      <c r="D49" s="83"/>
      <c r="E49" s="52"/>
    </row>
    <row r="50" spans="1:5" s="26" customFormat="1" ht="12" x14ac:dyDescent="0.2">
      <c r="A50" s="25"/>
      <c r="B50" s="34" t="s">
        <v>91</v>
      </c>
      <c r="C50" s="40" t="s">
        <v>43</v>
      </c>
      <c r="D50" s="77">
        <v>-1368982</v>
      </c>
      <c r="E50" s="78">
        <v>-210608</v>
      </c>
    </row>
    <row r="51" spans="1:5" s="26" customFormat="1" ht="12" x14ac:dyDescent="0.2">
      <c r="A51" s="27"/>
      <c r="B51" s="35" t="s">
        <v>92</v>
      </c>
      <c r="C51" s="40"/>
      <c r="D51" s="84">
        <f>+D50</f>
        <v>-1368982</v>
      </c>
      <c r="E51" s="85">
        <v>-210608</v>
      </c>
    </row>
    <row r="52" spans="1:5" s="26" customFormat="1" ht="12" x14ac:dyDescent="0.2">
      <c r="A52" s="24"/>
      <c r="B52" s="33"/>
      <c r="C52" s="40"/>
      <c r="D52" s="51"/>
      <c r="E52" s="52"/>
    </row>
    <row r="53" spans="1:5" s="26" customFormat="1" ht="12" x14ac:dyDescent="0.2">
      <c r="A53" s="24"/>
      <c r="B53" s="35" t="s">
        <v>103</v>
      </c>
      <c r="C53" s="40"/>
      <c r="D53" s="53"/>
      <c r="E53" s="54"/>
    </row>
    <row r="54" spans="1:5" s="26" customFormat="1" ht="12" x14ac:dyDescent="0.2">
      <c r="A54" s="27"/>
      <c r="B54" s="35" t="s">
        <v>104</v>
      </c>
      <c r="C54" s="40"/>
      <c r="D54" s="86">
        <f>+D48+D51</f>
        <v>-264091</v>
      </c>
      <c r="E54" s="82">
        <v>583579</v>
      </c>
    </row>
    <row r="55" spans="1:5" s="26" customFormat="1" ht="12.75" thickBot="1" x14ac:dyDescent="0.25">
      <c r="A55" s="28"/>
      <c r="B55" s="36" t="s">
        <v>93</v>
      </c>
      <c r="C55" s="41"/>
      <c r="D55" s="87">
        <f>+D54+D43</f>
        <v>-242777</v>
      </c>
      <c r="E55" s="88">
        <v>941262</v>
      </c>
    </row>
    <row r="57" spans="1:5" ht="34.15" customHeight="1" x14ac:dyDescent="0.2">
      <c r="A57" s="223" t="s">
        <v>168</v>
      </c>
      <c r="B57" s="223"/>
      <c r="C57" s="223"/>
      <c r="D57" s="223"/>
      <c r="E57" s="223"/>
    </row>
  </sheetData>
  <mergeCells count="6">
    <mergeCell ref="A57:E57"/>
    <mergeCell ref="A1:E1"/>
    <mergeCell ref="A2:E2"/>
    <mergeCell ref="A3:E3"/>
    <mergeCell ref="A5:E5"/>
    <mergeCell ref="A6:E6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zoomScaleNormal="100" workbookViewId="0">
      <selection activeCell="H17" sqref="H17"/>
    </sheetView>
  </sheetViews>
  <sheetFormatPr baseColWidth="10" defaultColWidth="9.140625" defaultRowHeight="13.5" x14ac:dyDescent="0.25"/>
  <cols>
    <col min="1" max="1" width="1.5703125" style="91" customWidth="1"/>
    <col min="2" max="2" width="63.5703125" style="91" bestFit="1" customWidth="1"/>
    <col min="3" max="4" width="12.42578125" style="91" customWidth="1"/>
    <col min="5" max="5" width="12.42578125" style="157" customWidth="1"/>
    <col min="6" max="6" width="9.140625" style="91"/>
    <col min="7" max="7" width="10.42578125" style="91" bestFit="1" customWidth="1"/>
    <col min="8" max="8" width="10.28515625" style="91" bestFit="1" customWidth="1"/>
    <col min="9" max="16384" width="9.140625" style="91"/>
  </cols>
  <sheetData>
    <row r="1" spans="1:7" ht="14.45" thickBot="1" x14ac:dyDescent="0.35">
      <c r="A1" s="89"/>
      <c r="B1" s="89"/>
      <c r="C1" s="89"/>
      <c r="D1" s="89"/>
      <c r="E1" s="90"/>
      <c r="F1" s="89"/>
      <c r="G1" s="89"/>
    </row>
    <row r="2" spans="1:7" s="98" customFormat="1" ht="12.75" customHeight="1" x14ac:dyDescent="0.3">
      <c r="A2" s="92"/>
      <c r="B2" s="93"/>
      <c r="C2" s="94"/>
      <c r="D2" s="95" t="s">
        <v>2</v>
      </c>
      <c r="E2" s="96" t="s">
        <v>2</v>
      </c>
      <c r="F2" s="97"/>
      <c r="G2" s="97"/>
    </row>
    <row r="3" spans="1:7" s="98" customFormat="1" ht="12.75" customHeight="1" x14ac:dyDescent="0.3">
      <c r="A3" s="99"/>
      <c r="B3" s="100"/>
      <c r="C3" s="100" t="s">
        <v>148</v>
      </c>
      <c r="D3" s="101">
        <v>2016</v>
      </c>
      <c r="E3" s="102">
        <v>2015</v>
      </c>
      <c r="F3" s="97"/>
      <c r="G3" s="97"/>
    </row>
    <row r="4" spans="1:7" ht="12.75" customHeight="1" x14ac:dyDescent="0.3">
      <c r="A4" s="103"/>
      <c r="B4" s="104"/>
      <c r="C4" s="104"/>
      <c r="D4" s="105"/>
      <c r="E4" s="106"/>
      <c r="F4" s="89"/>
      <c r="G4" s="89"/>
    </row>
    <row r="5" spans="1:7" s="98" customFormat="1" ht="12.75" customHeight="1" x14ac:dyDescent="0.3">
      <c r="A5" s="107"/>
      <c r="B5" s="108" t="s">
        <v>116</v>
      </c>
      <c r="C5" s="109"/>
      <c r="D5" s="110">
        <f>+D6+D7+D16+D21</f>
        <v>6171473</v>
      </c>
      <c r="E5" s="111">
        <v>-3560564</v>
      </c>
      <c r="F5" s="97"/>
      <c r="G5" s="97"/>
    </row>
    <row r="6" spans="1:7" ht="12.75" customHeight="1" x14ac:dyDescent="0.3">
      <c r="A6" s="103"/>
      <c r="B6" s="108" t="s">
        <v>113</v>
      </c>
      <c r="C6" s="112"/>
      <c r="D6" s="113">
        <v>21314</v>
      </c>
      <c r="E6" s="114">
        <v>357683</v>
      </c>
      <c r="F6" s="89"/>
      <c r="G6" s="42"/>
    </row>
    <row r="7" spans="1:7" ht="12.75" customHeight="1" x14ac:dyDescent="0.3">
      <c r="A7" s="103"/>
      <c r="B7" s="108" t="s">
        <v>117</v>
      </c>
      <c r="C7" s="112"/>
      <c r="D7" s="115">
        <f>+SUM(D8:D15)</f>
        <v>-29004</v>
      </c>
      <c r="E7" s="116">
        <v>722596</v>
      </c>
      <c r="G7" s="89"/>
    </row>
    <row r="8" spans="1:7" ht="12.75" customHeight="1" x14ac:dyDescent="0.25">
      <c r="A8" s="103"/>
      <c r="B8" s="117" t="s">
        <v>118</v>
      </c>
      <c r="C8" s="118" t="s">
        <v>108</v>
      </c>
      <c r="D8" s="122">
        <v>253171</v>
      </c>
      <c r="E8" s="119">
        <v>227280</v>
      </c>
      <c r="F8" s="61"/>
      <c r="G8" s="120"/>
    </row>
    <row r="9" spans="1:7" ht="12.75" customHeight="1" x14ac:dyDescent="0.3">
      <c r="A9" s="103"/>
      <c r="B9" s="117" t="s">
        <v>119</v>
      </c>
      <c r="C9" s="118" t="s">
        <v>109</v>
      </c>
      <c r="D9" s="122">
        <v>1110455</v>
      </c>
      <c r="E9" s="119">
        <v>270000</v>
      </c>
      <c r="F9" s="61"/>
      <c r="G9" s="120"/>
    </row>
    <row r="10" spans="1:7" ht="12.75" hidden="1" customHeight="1" x14ac:dyDescent="0.3">
      <c r="A10" s="103"/>
      <c r="B10" s="117" t="s">
        <v>120</v>
      </c>
      <c r="C10" s="112"/>
      <c r="D10" s="121"/>
      <c r="E10" s="119">
        <v>0</v>
      </c>
      <c r="F10" s="61"/>
      <c r="G10" s="120"/>
    </row>
    <row r="11" spans="1:7" ht="12.75" customHeight="1" x14ac:dyDescent="0.25">
      <c r="A11" s="103"/>
      <c r="B11" s="117" t="s">
        <v>121</v>
      </c>
      <c r="C11" s="118" t="s">
        <v>43</v>
      </c>
      <c r="D11" s="122">
        <v>-1368981</v>
      </c>
      <c r="E11" s="119">
        <v>-210608</v>
      </c>
      <c r="F11" s="61"/>
      <c r="G11" s="120"/>
    </row>
    <row r="12" spans="1:7" ht="12.75" hidden="1" customHeight="1" x14ac:dyDescent="0.3">
      <c r="A12" s="103"/>
      <c r="B12" s="117" t="s">
        <v>122</v>
      </c>
      <c r="C12" s="112"/>
      <c r="D12" s="121"/>
      <c r="E12" s="119">
        <v>0</v>
      </c>
      <c r="F12" s="61"/>
      <c r="G12" s="120"/>
    </row>
    <row r="13" spans="1:7" ht="12.75" customHeight="1" x14ac:dyDescent="0.3">
      <c r="A13" s="103"/>
      <c r="B13" s="117" t="s">
        <v>123</v>
      </c>
      <c r="C13" s="112"/>
      <c r="D13" s="122">
        <v>-36491</v>
      </c>
      <c r="E13" s="119">
        <v>-75956</v>
      </c>
      <c r="F13" s="61"/>
      <c r="G13" s="120"/>
    </row>
    <row r="14" spans="1:7" s="98" customFormat="1" ht="12.75" customHeight="1" x14ac:dyDescent="0.3">
      <c r="A14" s="107"/>
      <c r="B14" s="117" t="s">
        <v>124</v>
      </c>
      <c r="C14" s="112"/>
      <c r="D14" s="122">
        <v>12842</v>
      </c>
      <c r="E14" s="119">
        <v>2386</v>
      </c>
      <c r="F14" s="61"/>
      <c r="G14" s="123"/>
    </row>
    <row r="15" spans="1:7" s="98" customFormat="1" ht="12.75" customHeight="1" x14ac:dyDescent="0.3">
      <c r="A15" s="103"/>
      <c r="B15" s="117" t="s">
        <v>125</v>
      </c>
      <c r="C15" s="118"/>
      <c r="D15" s="122">
        <v>0</v>
      </c>
      <c r="E15" s="119">
        <v>509494</v>
      </c>
      <c r="F15" s="97"/>
      <c r="G15" s="123"/>
    </row>
    <row r="16" spans="1:7" ht="12.75" customHeight="1" x14ac:dyDescent="0.3">
      <c r="A16" s="103"/>
      <c r="B16" s="108" t="s">
        <v>126</v>
      </c>
      <c r="C16" s="109"/>
      <c r="D16" s="124">
        <f>+SUM(D17:D20)</f>
        <v>6155514</v>
      </c>
      <c r="E16" s="125">
        <v>-4716919</v>
      </c>
      <c r="F16" s="89"/>
      <c r="G16" s="89"/>
    </row>
    <row r="17" spans="1:7" ht="12.75" customHeight="1" x14ac:dyDescent="0.3">
      <c r="A17" s="103"/>
      <c r="B17" s="117" t="s">
        <v>127</v>
      </c>
      <c r="C17" s="112"/>
      <c r="D17" s="122">
        <v>-3108445</v>
      </c>
      <c r="E17" s="119">
        <v>331312</v>
      </c>
      <c r="F17" s="61"/>
      <c r="G17" s="120"/>
    </row>
    <row r="18" spans="1:7" ht="12.75" customHeight="1" x14ac:dyDescent="0.3">
      <c r="A18" s="107"/>
      <c r="B18" s="117" t="s">
        <v>128</v>
      </c>
      <c r="C18" s="112"/>
      <c r="D18" s="122">
        <v>-2267</v>
      </c>
      <c r="E18" s="119">
        <v>-150773</v>
      </c>
      <c r="F18" s="61"/>
      <c r="G18" s="120"/>
    </row>
    <row r="19" spans="1:7" s="98" customFormat="1" ht="12.75" customHeight="1" x14ac:dyDescent="0.3">
      <c r="A19" s="107"/>
      <c r="B19" s="117" t="s">
        <v>129</v>
      </c>
      <c r="C19" s="112"/>
      <c r="D19" s="122">
        <v>9223779</v>
      </c>
      <c r="E19" s="119">
        <v>-4944148</v>
      </c>
      <c r="F19" s="61"/>
      <c r="G19" s="91"/>
    </row>
    <row r="20" spans="1:7" ht="12.75" customHeight="1" x14ac:dyDescent="0.3">
      <c r="A20" s="107"/>
      <c r="B20" s="117" t="s">
        <v>130</v>
      </c>
      <c r="C20" s="112"/>
      <c r="D20" s="122">
        <v>42447</v>
      </c>
      <c r="E20" s="119">
        <v>46690</v>
      </c>
      <c r="F20" s="61"/>
      <c r="G20" s="120"/>
    </row>
    <row r="21" spans="1:7" ht="12.75" customHeight="1" x14ac:dyDescent="0.25">
      <c r="A21" s="103"/>
      <c r="B21" s="108" t="s">
        <v>131</v>
      </c>
      <c r="C21" s="109"/>
      <c r="D21" s="124">
        <v>23649</v>
      </c>
      <c r="E21" s="125">
        <v>76076</v>
      </c>
      <c r="F21" s="89"/>
      <c r="G21" s="89"/>
    </row>
    <row r="22" spans="1:7" ht="12.75" customHeight="1" x14ac:dyDescent="0.3">
      <c r="A22" s="103"/>
      <c r="B22" s="117" t="s">
        <v>132</v>
      </c>
      <c r="C22" s="112"/>
      <c r="D22" s="122">
        <v>36491</v>
      </c>
      <c r="E22" s="119">
        <v>80751</v>
      </c>
      <c r="F22" s="126"/>
      <c r="G22" s="89"/>
    </row>
    <row r="23" spans="1:7" ht="12.75" customHeight="1" x14ac:dyDescent="0.3">
      <c r="A23" s="103"/>
      <c r="B23" s="127" t="s">
        <v>157</v>
      </c>
      <c r="C23" s="112"/>
      <c r="D23" s="206">
        <v>-12842</v>
      </c>
      <c r="E23" s="128">
        <v>-4675</v>
      </c>
      <c r="F23" s="126"/>
      <c r="G23" s="89"/>
    </row>
    <row r="24" spans="1:7" ht="12.75" customHeight="1" x14ac:dyDescent="0.3">
      <c r="A24" s="103"/>
      <c r="B24" s="117"/>
      <c r="C24" s="112"/>
      <c r="D24" s="122"/>
      <c r="E24" s="119"/>
      <c r="F24" s="89"/>
      <c r="G24" s="89"/>
    </row>
    <row r="25" spans="1:7" ht="12.75" customHeight="1" x14ac:dyDescent="0.25">
      <c r="A25" s="103"/>
      <c r="B25" s="108" t="s">
        <v>133</v>
      </c>
      <c r="C25" s="129"/>
      <c r="D25" s="130">
        <v>-1120807</v>
      </c>
      <c r="E25" s="131">
        <v>2656325.33</v>
      </c>
      <c r="F25" s="89"/>
      <c r="G25" s="89"/>
    </row>
    <row r="26" spans="1:7" ht="12.75" customHeight="1" x14ac:dyDescent="0.3">
      <c r="A26" s="103"/>
      <c r="B26" s="132"/>
      <c r="C26" s="129"/>
      <c r="D26" s="122"/>
      <c r="E26" s="119"/>
      <c r="F26" s="89"/>
      <c r="G26" s="89"/>
    </row>
    <row r="27" spans="1:7" ht="12.75" customHeight="1" x14ac:dyDescent="0.3">
      <c r="A27" s="103"/>
      <c r="B27" s="108" t="s">
        <v>134</v>
      </c>
      <c r="C27" s="129"/>
      <c r="D27" s="124">
        <v>-1120807</v>
      </c>
      <c r="E27" s="125">
        <v>-1700354.67</v>
      </c>
      <c r="F27" s="89"/>
      <c r="G27" s="89"/>
    </row>
    <row r="28" spans="1:7" ht="12.75" customHeight="1" x14ac:dyDescent="0.3">
      <c r="A28" s="103"/>
      <c r="B28" s="117" t="s">
        <v>135</v>
      </c>
      <c r="C28" s="118" t="s">
        <v>18</v>
      </c>
      <c r="D28" s="122">
        <v>-856771</v>
      </c>
      <c r="E28" s="119">
        <v>-753000</v>
      </c>
      <c r="F28" s="89"/>
      <c r="G28" s="89"/>
    </row>
    <row r="29" spans="1:7" ht="12.75" customHeight="1" x14ac:dyDescent="0.3">
      <c r="A29" s="103"/>
      <c r="B29" s="117" t="s">
        <v>136</v>
      </c>
      <c r="C29" s="118" t="s">
        <v>9</v>
      </c>
      <c r="D29" s="121"/>
      <c r="E29" s="119">
        <v>0</v>
      </c>
      <c r="F29" s="89"/>
      <c r="G29" s="89"/>
    </row>
    <row r="30" spans="1:7" ht="12.75" customHeight="1" x14ac:dyDescent="0.3">
      <c r="A30" s="103"/>
      <c r="B30" s="117" t="s">
        <v>137</v>
      </c>
      <c r="C30" s="118" t="s">
        <v>14</v>
      </c>
      <c r="D30" s="122">
        <v>-254891</v>
      </c>
      <c r="E30" s="119">
        <v>-947354.67</v>
      </c>
      <c r="F30" s="89"/>
      <c r="G30" s="89"/>
    </row>
    <row r="31" spans="1:7" ht="12.75" customHeight="1" x14ac:dyDescent="0.3">
      <c r="A31" s="103"/>
      <c r="B31" s="117" t="s">
        <v>138</v>
      </c>
      <c r="C31" s="129"/>
      <c r="D31" s="122">
        <v>-9145</v>
      </c>
      <c r="E31" s="133"/>
      <c r="F31" s="89"/>
      <c r="G31" s="89"/>
    </row>
    <row r="32" spans="1:7" ht="12.75" customHeight="1" x14ac:dyDescent="0.3">
      <c r="A32" s="103"/>
      <c r="B32" s="108" t="s">
        <v>139</v>
      </c>
      <c r="C32" s="129"/>
      <c r="D32" s="124">
        <v>0</v>
      </c>
      <c r="E32" s="125">
        <v>4356680</v>
      </c>
      <c r="F32" s="89"/>
      <c r="G32" s="89"/>
    </row>
    <row r="33" spans="1:7" ht="12.75" customHeight="1" x14ac:dyDescent="0.3">
      <c r="A33" s="103"/>
      <c r="B33" s="117" t="s">
        <v>135</v>
      </c>
      <c r="C33" s="129"/>
      <c r="D33" s="206">
        <v>0</v>
      </c>
      <c r="E33" s="119">
        <v>12289</v>
      </c>
      <c r="F33" s="89"/>
      <c r="G33" s="89"/>
    </row>
    <row r="34" spans="1:7" ht="12.75" customHeight="1" x14ac:dyDescent="0.25">
      <c r="A34" s="103"/>
      <c r="B34" s="117" t="s">
        <v>138</v>
      </c>
      <c r="C34" s="118" t="s">
        <v>62</v>
      </c>
      <c r="D34" s="122">
        <v>0</v>
      </c>
      <c r="E34" s="119">
        <v>4344391</v>
      </c>
      <c r="F34" s="89"/>
      <c r="G34" s="89"/>
    </row>
    <row r="35" spans="1:7" ht="12.75" customHeight="1" x14ac:dyDescent="0.25">
      <c r="A35" s="103"/>
      <c r="B35" s="127"/>
      <c r="C35" s="129"/>
      <c r="D35" s="122"/>
      <c r="E35" s="119"/>
      <c r="F35" s="89"/>
      <c r="G35" s="89"/>
    </row>
    <row r="36" spans="1:7" ht="12.75" customHeight="1" x14ac:dyDescent="0.25">
      <c r="A36" s="103"/>
      <c r="B36" s="108" t="s">
        <v>140</v>
      </c>
      <c r="C36" s="129"/>
      <c r="D36" s="130">
        <v>988271</v>
      </c>
      <c r="E36" s="131">
        <v>865741</v>
      </c>
      <c r="F36" s="89"/>
      <c r="G36" s="89"/>
    </row>
    <row r="37" spans="1:7" ht="12.75" customHeight="1" x14ac:dyDescent="0.25">
      <c r="A37" s="103"/>
      <c r="B37" s="108" t="s">
        <v>141</v>
      </c>
      <c r="C37" s="129"/>
      <c r="D37" s="124">
        <v>1104891</v>
      </c>
      <c r="E37" s="125">
        <v>794187</v>
      </c>
      <c r="F37" s="89"/>
      <c r="G37" s="89"/>
    </row>
    <row r="38" spans="1:7" ht="12.75" customHeight="1" x14ac:dyDescent="0.25">
      <c r="A38" s="103"/>
      <c r="B38" s="117" t="s">
        <v>142</v>
      </c>
      <c r="C38" s="118" t="s">
        <v>43</v>
      </c>
      <c r="D38" s="122">
        <v>1104891</v>
      </c>
      <c r="E38" s="119">
        <v>794187</v>
      </c>
      <c r="F38" s="89"/>
      <c r="G38" s="89"/>
    </row>
    <row r="39" spans="1:7" ht="12.75" customHeight="1" x14ac:dyDescent="0.25">
      <c r="A39" s="103"/>
      <c r="B39" s="108" t="s">
        <v>143</v>
      </c>
      <c r="C39" s="129"/>
      <c r="D39" s="124">
        <v>-116620</v>
      </c>
      <c r="E39" s="125">
        <v>71554</v>
      </c>
      <c r="F39" s="89"/>
      <c r="G39" s="89"/>
    </row>
    <row r="40" spans="1:7" ht="12.75" customHeight="1" x14ac:dyDescent="0.25">
      <c r="A40" s="103"/>
      <c r="B40" s="117" t="s">
        <v>144</v>
      </c>
      <c r="C40" s="129"/>
      <c r="D40" s="122">
        <v>0</v>
      </c>
      <c r="E40" s="119">
        <v>79391</v>
      </c>
      <c r="F40" s="89"/>
      <c r="G40" s="89"/>
    </row>
    <row r="41" spans="1:7" ht="12.75" customHeight="1" x14ac:dyDescent="0.25">
      <c r="A41" s="103"/>
      <c r="B41" s="117" t="s">
        <v>145</v>
      </c>
      <c r="C41" s="129"/>
      <c r="D41" s="122">
        <v>-116620</v>
      </c>
      <c r="E41" s="119">
        <v>-7837</v>
      </c>
      <c r="F41" s="89"/>
      <c r="G41" s="89"/>
    </row>
    <row r="42" spans="1:7" s="136" customFormat="1" ht="12.75" customHeight="1" x14ac:dyDescent="0.3">
      <c r="A42" s="134"/>
      <c r="B42" s="117"/>
      <c r="C42" s="129"/>
      <c r="D42" s="122"/>
      <c r="E42" s="119"/>
      <c r="F42" s="135"/>
      <c r="G42" s="135"/>
    </row>
    <row r="43" spans="1:7" s="136" customFormat="1" ht="12.75" customHeight="1" x14ac:dyDescent="0.3">
      <c r="A43" s="134"/>
      <c r="B43" s="108" t="s">
        <v>146</v>
      </c>
      <c r="C43" s="129"/>
      <c r="D43" s="130">
        <v>6038937</v>
      </c>
      <c r="E43" s="131">
        <v>-38497.669999999925</v>
      </c>
      <c r="F43" s="135"/>
      <c r="G43" s="135"/>
    </row>
    <row r="44" spans="1:7" s="136" customFormat="1" ht="12.75" customHeight="1" x14ac:dyDescent="0.3">
      <c r="A44" s="134"/>
      <c r="B44" s="108" t="s">
        <v>147</v>
      </c>
      <c r="C44" s="129"/>
      <c r="D44" s="137"/>
      <c r="E44" s="138"/>
      <c r="F44" s="135"/>
      <c r="G44" s="135"/>
    </row>
    <row r="45" spans="1:7" s="136" customFormat="1" ht="12.75" customHeight="1" x14ac:dyDescent="0.3">
      <c r="A45" s="134"/>
      <c r="B45" s="117"/>
      <c r="C45" s="129"/>
      <c r="D45" s="122"/>
      <c r="E45" s="119"/>
      <c r="F45" s="135"/>
      <c r="G45" s="135"/>
    </row>
    <row r="46" spans="1:7" s="136" customFormat="1" ht="15" x14ac:dyDescent="0.3">
      <c r="A46" s="107"/>
      <c r="B46" s="117" t="s">
        <v>114</v>
      </c>
      <c r="C46" s="129"/>
      <c r="D46" s="124">
        <v>15494130.33</v>
      </c>
      <c r="E46" s="125">
        <v>15532628</v>
      </c>
      <c r="F46" s="135"/>
      <c r="G46" s="135"/>
    </row>
    <row r="47" spans="1:7" s="98" customFormat="1" ht="15.75" thickBot="1" x14ac:dyDescent="0.35">
      <c r="A47" s="139"/>
      <c r="B47" s="140" t="s">
        <v>115</v>
      </c>
      <c r="C47" s="141"/>
      <c r="D47" s="142">
        <v>21533067</v>
      </c>
      <c r="E47" s="143">
        <v>15494130.33</v>
      </c>
      <c r="F47" s="97"/>
      <c r="G47" s="97"/>
    </row>
    <row r="48" spans="1:7" x14ac:dyDescent="0.25">
      <c r="A48" s="123"/>
      <c r="B48" s="90"/>
      <c r="C48" s="108"/>
      <c r="D48" s="207"/>
      <c r="E48" s="144"/>
      <c r="F48" s="89"/>
      <c r="G48" s="89"/>
    </row>
    <row r="49" spans="1:7" ht="32.450000000000003" customHeight="1" x14ac:dyDescent="0.25">
      <c r="A49" s="223" t="s">
        <v>168</v>
      </c>
      <c r="B49" s="223"/>
      <c r="C49" s="223"/>
      <c r="D49" s="223"/>
      <c r="E49" s="223"/>
      <c r="F49" s="89"/>
      <c r="G49" s="89"/>
    </row>
    <row r="50" spans="1:7" s="147" customFormat="1" ht="15.75" x14ac:dyDescent="0.25">
      <c r="A50" s="120"/>
      <c r="B50" s="89"/>
      <c r="C50" s="145"/>
      <c r="D50" s="208">
        <v>0.33000000007450581</v>
      </c>
      <c r="E50" s="208">
        <v>0</v>
      </c>
      <c r="F50" s="146"/>
      <c r="G50" s="146"/>
    </row>
    <row r="51" spans="1:7" ht="15.75" x14ac:dyDescent="0.25">
      <c r="A51" s="89"/>
      <c r="B51" s="89"/>
      <c r="C51" s="148"/>
      <c r="D51" s="148"/>
      <c r="E51" s="149"/>
      <c r="F51" s="89"/>
      <c r="G51" s="89"/>
    </row>
    <row r="52" spans="1:7" ht="15.75" x14ac:dyDescent="0.25">
      <c r="A52" s="150"/>
      <c r="B52" s="89"/>
      <c r="C52" s="151"/>
      <c r="D52" s="152"/>
      <c r="E52" s="153"/>
      <c r="F52" s="89"/>
      <c r="G52" s="89"/>
    </row>
    <row r="53" spans="1:7" x14ac:dyDescent="0.25">
      <c r="A53" s="89"/>
      <c r="B53" s="89"/>
      <c r="C53" s="89"/>
      <c r="D53" s="154"/>
      <c r="E53" s="155"/>
      <c r="F53" s="89"/>
      <c r="G53" s="89"/>
    </row>
    <row r="54" spans="1:7" x14ac:dyDescent="0.25">
      <c r="A54" s="89"/>
      <c r="B54" s="89"/>
      <c r="C54" s="89"/>
      <c r="D54" s="89"/>
      <c r="E54" s="90"/>
      <c r="F54" s="89"/>
      <c r="G54" s="89"/>
    </row>
    <row r="55" spans="1:7" x14ac:dyDescent="0.25">
      <c r="A55" s="89"/>
      <c r="B55" s="89"/>
      <c r="C55" s="156"/>
      <c r="E55" s="90"/>
      <c r="F55" s="89"/>
      <c r="G55" s="89"/>
    </row>
    <row r="56" spans="1:7" x14ac:dyDescent="0.25">
      <c r="A56" s="89"/>
      <c r="B56" s="89"/>
      <c r="C56" s="89"/>
      <c r="D56" s="89"/>
      <c r="E56" s="90"/>
      <c r="F56" s="89"/>
      <c r="G56" s="89"/>
    </row>
    <row r="57" spans="1:7" x14ac:dyDescent="0.25">
      <c r="A57" s="89"/>
      <c r="B57" s="89"/>
      <c r="C57" s="89"/>
      <c r="D57" s="89"/>
      <c r="E57" s="90"/>
      <c r="F57" s="89"/>
      <c r="G57" s="89"/>
    </row>
    <row r="58" spans="1:7" x14ac:dyDescent="0.25">
      <c r="A58" s="89"/>
      <c r="B58" s="89"/>
      <c r="C58" s="89"/>
      <c r="D58" s="89"/>
      <c r="E58" s="90"/>
      <c r="F58" s="89"/>
      <c r="G58" s="89"/>
    </row>
    <row r="59" spans="1:7" x14ac:dyDescent="0.25">
      <c r="A59" s="89"/>
      <c r="B59" s="89"/>
      <c r="C59" s="89"/>
      <c r="D59" s="89"/>
      <c r="E59" s="90"/>
      <c r="F59" s="89"/>
      <c r="G59" s="89"/>
    </row>
    <row r="60" spans="1:7" x14ac:dyDescent="0.25">
      <c r="A60" s="89"/>
      <c r="B60" s="89"/>
      <c r="C60" s="89"/>
      <c r="D60" s="89"/>
      <c r="E60" s="90"/>
      <c r="F60" s="89"/>
      <c r="G60" s="89"/>
    </row>
    <row r="61" spans="1:7" x14ac:dyDescent="0.25">
      <c r="A61" s="89"/>
      <c r="B61" s="89"/>
      <c r="C61" s="89"/>
      <c r="D61" s="89"/>
      <c r="E61" s="90"/>
      <c r="F61" s="89"/>
      <c r="G61" s="89"/>
    </row>
    <row r="62" spans="1:7" x14ac:dyDescent="0.25">
      <c r="A62" s="89"/>
      <c r="B62" s="89"/>
      <c r="C62" s="89"/>
      <c r="D62" s="89"/>
      <c r="E62" s="90"/>
      <c r="F62" s="89"/>
      <c r="G62" s="89"/>
    </row>
    <row r="63" spans="1:7" x14ac:dyDescent="0.25">
      <c r="A63" s="89"/>
      <c r="B63" s="89"/>
      <c r="C63" s="89"/>
      <c r="D63" s="89"/>
      <c r="E63" s="90"/>
      <c r="F63" s="89"/>
      <c r="G63" s="89"/>
    </row>
    <row r="64" spans="1:7" x14ac:dyDescent="0.25">
      <c r="A64" s="89"/>
      <c r="B64" s="89"/>
      <c r="C64" s="89"/>
      <c r="D64" s="89"/>
      <c r="E64" s="90"/>
      <c r="F64" s="89"/>
      <c r="G64" s="89"/>
    </row>
    <row r="65" spans="1:5" x14ac:dyDescent="0.25">
      <c r="A65" s="89"/>
      <c r="B65" s="89"/>
      <c r="C65" s="89"/>
      <c r="D65" s="89"/>
      <c r="E65" s="90"/>
    </row>
    <row r="66" spans="1:5" x14ac:dyDescent="0.25">
      <c r="A66" s="89"/>
      <c r="B66" s="89"/>
      <c r="C66" s="89"/>
      <c r="D66" s="89"/>
      <c r="E66" s="90"/>
    </row>
    <row r="67" spans="1:5" x14ac:dyDescent="0.25">
      <c r="A67" s="89"/>
    </row>
  </sheetData>
  <mergeCells count="1">
    <mergeCell ref="A49:E49"/>
  </mergeCells>
  <pageMargins left="0.75" right="0.75" top="0.3" bottom="0.23" header="0.23" footer="0.16"/>
  <pageSetup scale="8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22103</EngagementID>
  <LogicalEMSServerID>8046625255170022453</LogicalEMSServerID>
  <WorkingPaperID>1936045655100000200</WorkingPaperID>
</DAEMSEngagementItemInfo>
</file>

<file path=customXml/itemProps1.xml><?xml version="1.0" encoding="utf-8"?>
<ds:datastoreItem xmlns:ds="http://schemas.openxmlformats.org/officeDocument/2006/customXml" ds:itemID="{77C44AA7-688A-4A0E-85B5-EFCAA34EA072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BS</vt:lpstr>
      <vt:lpstr>PL</vt:lpstr>
      <vt:lpstr>EFE </vt:lpstr>
      <vt:lpstr>BS!Área_de_impresión</vt:lpstr>
      <vt:lpstr>PL!Área_de_impresión</vt:lpstr>
      <vt:lpstr>PL!OLE_LINK3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ONCE</cp:lastModifiedBy>
  <cp:lastPrinted>2017-04-21T07:20:09Z</cp:lastPrinted>
  <dcterms:created xsi:type="dcterms:W3CDTF">2015-04-09T07:31:15Z</dcterms:created>
  <dcterms:modified xsi:type="dcterms:W3CDTF">2017-05-25T09:52:56Z</dcterms:modified>
</cp:coreProperties>
</file>