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20" windowWidth="16485" windowHeight="8205" activeTab="1"/>
  </bookViews>
  <sheets>
    <sheet name="BS" sheetId="4" r:id="rId1"/>
    <sheet name="PL" sheetId="5" r:id="rId2"/>
    <sheet name="EFE " sheetId="7" r:id="rId3"/>
  </sheets>
  <definedNames>
    <definedName name="_xlnm.Print_Area" localSheetId="0">BS!$A$1:$J$43</definedName>
    <definedName name="_xlnm.Print_Area" localSheetId="1">PL!$A$1:$E$58</definedName>
    <definedName name="AS2DocOpenMode" hidden="1">"AS2DocumentEdit"</definedName>
    <definedName name="OLE_LINK3" localSheetId="1">PL!$E$56</definedName>
    <definedName name="wrn.Aging._.and._.Trend._.Analysis." hidden="1">{#N/A,#N/A,FALSE,"Aging Summary";#N/A,#N/A,FALSE,"Ratio Analysis";#N/A,#N/A,FALSE,"Test 120 Day Accts";#N/A,#N/A,FALSE,"Tickmarks"}</definedName>
  </definedNames>
  <calcPr calcId="145621"/>
</workbook>
</file>

<file path=xl/calcChain.xml><?xml version="1.0" encoding="utf-8"?>
<calcChain xmlns="http://schemas.openxmlformats.org/spreadsheetml/2006/main">
  <c r="D18" i="5" l="1"/>
  <c r="D17" i="5"/>
  <c r="I36" i="4" l="1"/>
  <c r="D35" i="5" l="1"/>
  <c r="I15" i="4" l="1"/>
  <c r="D52" i="5" l="1"/>
  <c r="D49" i="5"/>
  <c r="D40" i="5"/>
  <c r="D38" i="5"/>
  <c r="D34" i="5"/>
  <c r="D28" i="5"/>
  <c r="D24" i="5"/>
  <c r="D21" i="5"/>
  <c r="D16" i="5"/>
  <c r="D11" i="5"/>
  <c r="I34" i="4"/>
  <c r="I30" i="4"/>
  <c r="I22" i="4"/>
  <c r="I20" i="4"/>
  <c r="I14" i="4"/>
  <c r="I12" i="4"/>
  <c r="D38" i="4"/>
  <c r="D29" i="4"/>
  <c r="D26" i="4"/>
  <c r="D19" i="4"/>
  <c r="D17" i="4"/>
  <c r="D14" i="4"/>
  <c r="D11" i="4"/>
  <c r="I19" i="4" l="1"/>
  <c r="D55" i="5"/>
  <c r="D32" i="5"/>
  <c r="D42" i="5"/>
  <c r="I29" i="4"/>
  <c r="I11" i="4"/>
  <c r="I10" i="4" s="1"/>
  <c r="D25" i="4"/>
  <c r="D10" i="4"/>
  <c r="D43" i="5" l="1"/>
  <c r="D44" i="5" s="1"/>
  <c r="I41" i="4"/>
  <c r="D41" i="4"/>
  <c r="D45" i="4" l="1"/>
  <c r="I50" i="4"/>
  <c r="D56" i="5"/>
  <c r="J14" i="4" l="1"/>
  <c r="E52" i="5" l="1"/>
  <c r="E49" i="5"/>
  <c r="E40" i="5"/>
  <c r="E38" i="5"/>
  <c r="E35" i="5"/>
  <c r="E34" i="5" s="1"/>
  <c r="E16" i="5"/>
  <c r="E28" i="5"/>
  <c r="E24" i="5"/>
  <c r="E21" i="5"/>
  <c r="E11" i="5"/>
  <c r="J34" i="4"/>
  <c r="J30" i="4"/>
  <c r="J22" i="4"/>
  <c r="J20" i="4"/>
  <c r="J12" i="4"/>
  <c r="J11" i="4" s="1"/>
  <c r="J10" i="4" s="1"/>
  <c r="E38" i="4"/>
  <c r="E29" i="4"/>
  <c r="E26" i="4"/>
  <c r="E19" i="4"/>
  <c r="E17" i="4"/>
  <c r="E55" i="5" l="1"/>
  <c r="E32" i="5"/>
  <c r="E42" i="5"/>
  <c r="J29" i="4"/>
  <c r="E25" i="4"/>
  <c r="J19" i="4"/>
  <c r="E14" i="4"/>
  <c r="E11" i="4"/>
  <c r="E43" i="5" l="1"/>
  <c r="J41" i="4"/>
  <c r="E10" i="4"/>
  <c r="E41" i="4" s="1"/>
  <c r="E44" i="5" l="1"/>
  <c r="E56" i="5" s="1"/>
  <c r="J50" i="4"/>
</calcChain>
</file>

<file path=xl/sharedStrings.xml><?xml version="1.0" encoding="utf-8"?>
<sst xmlns="http://schemas.openxmlformats.org/spreadsheetml/2006/main" count="204" uniqueCount="173">
  <si>
    <t>(Euros)</t>
  </si>
  <si>
    <t xml:space="preserve">Notas de la </t>
  </si>
  <si>
    <t>Ejercicio</t>
  </si>
  <si>
    <t>Notas de la</t>
  </si>
  <si>
    <t>ACTIVO</t>
  </si>
  <si>
    <t>Memoria</t>
  </si>
  <si>
    <t>ACTIVO NO CORRIENTE:</t>
  </si>
  <si>
    <t>PATRIMONIO NETO:</t>
  </si>
  <si>
    <t>Inmovilizado intangible-</t>
  </si>
  <si>
    <t>Nota 5</t>
  </si>
  <si>
    <t>Nota 12</t>
  </si>
  <si>
    <t>Aplicaciones informáticas</t>
  </si>
  <si>
    <t>Reservas-</t>
  </si>
  <si>
    <t>Inmovilizado material-</t>
  </si>
  <si>
    <t>Nota 6</t>
  </si>
  <si>
    <t>Terrenos y construcciones</t>
  </si>
  <si>
    <t>Otras reservas</t>
  </si>
  <si>
    <t>Instalaciones técnicas y otro inmovilizado material</t>
  </si>
  <si>
    <t>Nota 7</t>
  </si>
  <si>
    <t>Nota 13</t>
  </si>
  <si>
    <t>Otros activos financieros</t>
  </si>
  <si>
    <t>Inversiones financieras a largo plazo-</t>
  </si>
  <si>
    <t>Nota 9</t>
  </si>
  <si>
    <t>PASIVO NO CORRIENTE:</t>
  </si>
  <si>
    <t>Instrumentos de patrimonio</t>
  </si>
  <si>
    <t>Deudas a largo plazo-</t>
  </si>
  <si>
    <t>Nota 14.1</t>
  </si>
  <si>
    <t>Otros pasivos financieros</t>
  </si>
  <si>
    <t>ACTIVO CORRIENTE:</t>
  </si>
  <si>
    <t>PASIVO CORRIENTE:</t>
  </si>
  <si>
    <t>Nota 10</t>
  </si>
  <si>
    <t>Deudas a corto plazo-</t>
  </si>
  <si>
    <t>Deudores comerciales y otras cuentas a cobrar-</t>
  </si>
  <si>
    <t>Acreedores comerciales y otras cuentas a pagar-</t>
  </si>
  <si>
    <t>Clientes por ventas y prestaciones de servicios</t>
  </si>
  <si>
    <t>Proveedores</t>
  </si>
  <si>
    <t>Personal</t>
  </si>
  <si>
    <t>Acreedores varios</t>
  </si>
  <si>
    <t>Personal (remuneraciones pendientes de pago)</t>
  </si>
  <si>
    <t>Otros créditos con las Administraciones Públicas</t>
  </si>
  <si>
    <t>Otras deudas con las Administraciones Públicas</t>
  </si>
  <si>
    <t>Periodificaciones a corto plazo</t>
  </si>
  <si>
    <t>Efectivo y otros activos líquidos equivalentes-</t>
  </si>
  <si>
    <t>Nota 11</t>
  </si>
  <si>
    <t>Tesorería</t>
  </si>
  <si>
    <t>TOTAL ACTIVO</t>
  </si>
  <si>
    <t>Otro inmovilizado intangible</t>
  </si>
  <si>
    <t>Inversiones en entidades del Grupo y asociadas a largo plazo-</t>
  </si>
  <si>
    <t>Usuarios y otros deudores de la actividad propia-</t>
  </si>
  <si>
    <t>ONCE, deudora por aportaciones</t>
  </si>
  <si>
    <t>Otros usuarios y deudores de la actividad propia</t>
  </si>
  <si>
    <t>Deudores varios</t>
  </si>
  <si>
    <t>Deudores entidades del Grupo y asociadas</t>
  </si>
  <si>
    <t>Otros activos líquidos equivalentes</t>
  </si>
  <si>
    <t>Dotación fundacional-</t>
  </si>
  <si>
    <t>Dotación fundacional</t>
  </si>
  <si>
    <t>Excedente del ejercicio</t>
  </si>
  <si>
    <t>Provisiones a largo plazo-</t>
  </si>
  <si>
    <t>Otras provisiones</t>
  </si>
  <si>
    <t>Deudas con entidades del Grupo y asociadas a largo plazo</t>
  </si>
  <si>
    <t>Beneficiarios-Acreedores</t>
  </si>
  <si>
    <t>Proveedores, entidades del Grupo y asociadas</t>
  </si>
  <si>
    <t>Nota 8</t>
  </si>
  <si>
    <t>Nota 15.1</t>
  </si>
  <si>
    <t>Nota 13.1</t>
  </si>
  <si>
    <t>Nota 3</t>
  </si>
  <si>
    <t>Notas de la Memoria</t>
  </si>
  <si>
    <t>Ejercicio 2014</t>
  </si>
  <si>
    <t>Ingresos de promociones, patrocinadores y colaboraciones</t>
  </si>
  <si>
    <t xml:space="preserve">Subvenciones imputadas al excedente del ejercicio </t>
  </si>
  <si>
    <t xml:space="preserve">Donaciones y legados imputados al excedente del ejercicio </t>
  </si>
  <si>
    <t xml:space="preserve">Reintegro de ayudas y asignaciones </t>
  </si>
  <si>
    <t xml:space="preserve">Ayudas monetarias </t>
  </si>
  <si>
    <t xml:space="preserve">Ayudas no monetarias </t>
  </si>
  <si>
    <t>Gastos por colaboraciones y del órgano de gobierno</t>
  </si>
  <si>
    <t>Otros ingresos de la actividad</t>
  </si>
  <si>
    <t xml:space="preserve">Sueldos, salarios y asimilados </t>
  </si>
  <si>
    <t xml:space="preserve">Cargas sociales </t>
  </si>
  <si>
    <t>Servicios exteriores</t>
  </si>
  <si>
    <t xml:space="preserve">Tributos </t>
  </si>
  <si>
    <t xml:space="preserve">Amortización del inmovilizado </t>
  </si>
  <si>
    <t xml:space="preserve">Subvenciones de capital traspasadas al excedente del ejercicio </t>
  </si>
  <si>
    <t>Otros resultados</t>
  </si>
  <si>
    <t>EXCEDENTE DE LA ACTIVIDAD</t>
  </si>
  <si>
    <t>De valores negociables y otros instrumentos financieros-</t>
  </si>
  <si>
    <t xml:space="preserve">  De entidades del Grupo y asociadas </t>
  </si>
  <si>
    <t xml:space="preserve">  De terceros </t>
  </si>
  <si>
    <t xml:space="preserve">Por deudas con terceros </t>
  </si>
  <si>
    <t xml:space="preserve">Deterioros y pérdidas </t>
  </si>
  <si>
    <t>EXCEDENTE / (DÉFICIT) DE LAS OPERACIONES FINANCIERAS</t>
  </si>
  <si>
    <t>EXCEDENTE ANTES DE IMPUESTOS</t>
  </si>
  <si>
    <t>VARIACIÓN DEL PATRIMONIO NETO RECONOCIDA EN EL EXCEDENTE DEL EJERCICIO</t>
  </si>
  <si>
    <t>Subvenciones recibidas</t>
  </si>
  <si>
    <t>Variación de patrimonio neto por reclasificaciones al excedente del ejercicio</t>
  </si>
  <si>
    <t>RESULTADO TOTAL, VARIACIÓN DEL PATRIMONIO NETO EN EL EJERCICIO</t>
  </si>
  <si>
    <t>Ingresos de la actividad propia-</t>
  </si>
  <si>
    <t>Gastos por ayudas y otros-</t>
  </si>
  <si>
    <t>Gastos de personal-</t>
  </si>
  <si>
    <t>Otros gastos de la actividad-</t>
  </si>
  <si>
    <t>Subvenciones, donaciones y legados de capital traspasados al excedente del ejercicio-</t>
  </si>
  <si>
    <t>Ingresos financieros-</t>
  </si>
  <si>
    <t>Gastos financieros-</t>
  </si>
  <si>
    <t>Variación de patrimonio neto por ingresos y gastos reconocidos</t>
  </si>
  <si>
    <t xml:space="preserve">  directamente en el patrimonio neto</t>
  </si>
  <si>
    <t xml:space="preserve">VARIACIONES EN EL PATRIMONIO NETO POR INGRESOS Y </t>
  </si>
  <si>
    <t xml:space="preserve">   GASTOS IMPUTADOS DIRECTAMENTE AL PATRIMONIO NETO</t>
  </si>
  <si>
    <t>Nota 14.2</t>
  </si>
  <si>
    <t>Nota 14.3</t>
  </si>
  <si>
    <t>Nota 14.4</t>
  </si>
  <si>
    <t>Notas 5 y 6</t>
  </si>
  <si>
    <t>Nota 14.5</t>
  </si>
  <si>
    <t>Deterioro y resultado por enajenaciones de instrumentos financieros-</t>
  </si>
  <si>
    <t>Ingresos y gastos imputados directamente al patrimonio neto-</t>
  </si>
  <si>
    <t>Reclasificaciones al excedente del ejercicio-</t>
  </si>
  <si>
    <t>Resultado del ejercicio antes de impuestos</t>
  </si>
  <si>
    <t>Efectivo o equivalentes al comienzo del ejercicio</t>
  </si>
  <si>
    <t>Efectivo o equivalentes al final del ejercicio</t>
  </si>
  <si>
    <t>FLUJOS DE EFECTIVO DE LAS ACTIVIDADES DE EXPLOTACIÓN (I)</t>
  </si>
  <si>
    <t>Ajustes al resultado:</t>
  </si>
  <si>
    <t xml:space="preserve">   - Amortización del inmovilizado</t>
  </si>
  <si>
    <t xml:space="preserve">   - Correcciones valorativas por deterioro</t>
  </si>
  <si>
    <t xml:space="preserve">   - Variación de provisiones</t>
  </si>
  <si>
    <t xml:space="preserve">   - Imputación de subvenciones</t>
  </si>
  <si>
    <t xml:space="preserve">   - Resultados por bajas y enajenaciones de inmovilizado</t>
  </si>
  <si>
    <t xml:space="preserve">   - Ingresos financieros</t>
  </si>
  <si>
    <t xml:space="preserve">   - Gastos financieros</t>
  </si>
  <si>
    <t xml:space="preserve">   - Otros ingresos y gastos</t>
  </si>
  <si>
    <t>Cambios en el capital corriente</t>
  </si>
  <si>
    <t xml:space="preserve">   - Deudores y otras cuentas a cobrar</t>
  </si>
  <si>
    <t xml:space="preserve">   - Otros activos corrientes</t>
  </si>
  <si>
    <t xml:space="preserve">   - Acreedores y otras cuentas a pagar</t>
  </si>
  <si>
    <t xml:space="preserve">   - Otros pasivos corrientes</t>
  </si>
  <si>
    <t>Otros flujos de efectivo de las actividades de explotación</t>
  </si>
  <si>
    <t xml:space="preserve">   - Cobros de intereses</t>
  </si>
  <si>
    <t>FLUJOS DE EFECTIVO DE LAS ACTIVIDADES DE INVERSIÓN (II)</t>
  </si>
  <si>
    <t>Pagos por inversiones</t>
  </si>
  <si>
    <t xml:space="preserve">   - Empresas del grupo y asociadas</t>
  </si>
  <si>
    <t xml:space="preserve">   - Inmovilizado intangible</t>
  </si>
  <si>
    <t xml:space="preserve">   - Inmovilizado material</t>
  </si>
  <si>
    <t xml:space="preserve">   - Otros activos financieros</t>
  </si>
  <si>
    <t>Cobros por desinversiones</t>
  </si>
  <si>
    <t>FLUJOS DE EFECTIVO DE LAS ACTIVIDADES DE FINANCIACIÓN (III)</t>
  </si>
  <si>
    <t>Cobros y pagos por instrumentos de patrimonio</t>
  </si>
  <si>
    <t xml:space="preserve">   - Subvenciones, donaciones y legados recibidos</t>
  </si>
  <si>
    <t>Cobros y pagos por instrumentos  de pasivo financiero</t>
  </si>
  <si>
    <t xml:space="preserve">   - Emisión de deudas con entidades de crédito</t>
  </si>
  <si>
    <t xml:space="preserve">   - Devolución y amortización de deudas con entidades de crédito</t>
  </si>
  <si>
    <t>EFECTO DE LAS VARIACIONES DE LOS TIPOS DE CAMBIO (IV)</t>
  </si>
  <si>
    <t>AUMENTO/DISMINUCIÓN NETA DEL EFECTIVO O EQUIVALENTES (I+II+III+IV)</t>
  </si>
  <si>
    <t>Deudas con entidades del grupo y asociadas a corto plazo</t>
  </si>
  <si>
    <t>Excesos de provisiones</t>
  </si>
  <si>
    <t>31-12-2014</t>
  </si>
  <si>
    <t>Notas</t>
  </si>
  <si>
    <t>Inversiones en entidades del Grupo y asociadas a corto plazo</t>
  </si>
  <si>
    <t>PATRIMONIO NETO Y PASIVO</t>
  </si>
  <si>
    <t>TOTAL PATRIMONIO NETO Y PASIVO</t>
  </si>
  <si>
    <t>EXCEDENTE DEL EJERCICIO:</t>
  </si>
  <si>
    <t>Nota 12.1</t>
  </si>
  <si>
    <t>FUNDACIÓN ONCE</t>
  </si>
  <si>
    <t xml:space="preserve">PARA LA COOPERACIÓN E INCLUCIÓN SOCIAL DE </t>
  </si>
  <si>
    <t>PERSONAS CON DISCAPACIDAD</t>
  </si>
  <si>
    <t>PARA LA COOPERACIÓN E INCLUSIÓN SOCIAL DE PERSONAS CON DISCAPACIDAD</t>
  </si>
  <si>
    <t>Notas 9 y 15.1</t>
  </si>
  <si>
    <t xml:space="preserve">  - Pago de intereses</t>
  </si>
  <si>
    <t>Fondos Propios</t>
  </si>
  <si>
    <t>BALANCE AL 31 DE DICIEMBRE DE 2015</t>
  </si>
  <si>
    <t>Las Notas 1 a 20 descritas en la Memoria adjunta forman parte integrante del balance al 31 de diciembre de 2015.</t>
  </si>
  <si>
    <t>31-12-2015</t>
  </si>
  <si>
    <t>CUENTA DE RESULTADOS DEL EJERCICIO 2015</t>
  </si>
  <si>
    <t>Ejercicio 2015</t>
  </si>
  <si>
    <t>Las Notas 1 a 20 descritas en la Memoria adjunta forman parte integrante de la cuenta de resultados
correspondiente al ejercicio 2015.</t>
  </si>
  <si>
    <t>Inversiones financieras a corto plazo</t>
  </si>
  <si>
    <t>Subvenciones, donaciones y legados recibidos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</si>
</sst>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#.00_);\(#,###.00\)"/>
    <numFmt numFmtId="165" formatCode="#,##0_);\(#,##0\)"/>
    <numFmt numFmtId="166" formatCode="#,###\ ;\(#,###\)\ ;\-"/>
    <numFmt numFmtId="167" formatCode="#,##0;\ \(#,##0\)"/>
    <numFmt numFmtId="168" formatCode="#,###_);\(#,###\)"/>
    <numFmt numFmtId="169" formatCode="#,##0\ ;\(#,##0\);\-"/>
    <numFmt numFmtId="170" formatCode="#,##0_);\(#,##0\);\-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Times New Roman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Arial"/>
      <family val="2"/>
    </font>
    <font>
      <b/>
      <sz val="10"/>
      <name val="Book Antiqua"/>
      <family val="1"/>
    </font>
    <font>
      <sz val="10"/>
      <name val="Times New Roman"/>
      <family val="1"/>
    </font>
    <font>
      <i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9" fontId="27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7" fillId="0" borderId="0" xfId="1" applyFont="1"/>
    <xf numFmtId="0" fontId="8" fillId="0" borderId="0" xfId="1" applyFont="1"/>
    <xf numFmtId="0" fontId="8" fillId="0" borderId="7" xfId="1" applyFont="1" applyBorder="1"/>
    <xf numFmtId="0" fontId="8" fillId="0" borderId="8" xfId="1" applyFont="1" applyBorder="1" applyAlignment="1">
      <alignment horizontal="center"/>
    </xf>
    <xf numFmtId="164" fontId="8" fillId="0" borderId="8" xfId="1" applyNumberFormat="1" applyFont="1" applyBorder="1"/>
    <xf numFmtId="0" fontId="8" fillId="0" borderId="8" xfId="1" applyFont="1" applyBorder="1"/>
    <xf numFmtId="165" fontId="8" fillId="0" borderId="8" xfId="1" applyNumberFormat="1" applyFont="1" applyBorder="1"/>
    <xf numFmtId="0" fontId="9" fillId="0" borderId="8" xfId="1" applyFont="1" applyBorder="1" applyAlignment="1">
      <alignment horizontal="center"/>
    </xf>
    <xf numFmtId="166" fontId="9" fillId="0" borderId="6" xfId="1" applyNumberFormat="1" applyFont="1" applyBorder="1"/>
    <xf numFmtId="167" fontId="9" fillId="0" borderId="9" xfId="1" applyNumberFormat="1" applyFont="1" applyFill="1" applyBorder="1" applyAlignment="1">
      <alignment vertical="center"/>
    </xf>
    <xf numFmtId="166" fontId="9" fillId="0" borderId="8" xfId="1" applyNumberFormat="1" applyFont="1" applyBorder="1"/>
    <xf numFmtId="166" fontId="8" fillId="0" borderId="8" xfId="1" applyNumberFormat="1" applyFont="1" applyBorder="1"/>
    <xf numFmtId="167" fontId="9" fillId="0" borderId="9" xfId="1" applyNumberFormat="1" applyFont="1" applyFill="1" applyBorder="1"/>
    <xf numFmtId="167" fontId="12" fillId="0" borderId="9" xfId="1" applyNumberFormat="1" applyFont="1" applyFill="1" applyBorder="1" applyAlignment="1">
      <alignment horizontal="justify" vertical="top"/>
    </xf>
    <xf numFmtId="167" fontId="8" fillId="0" borderId="9" xfId="1" applyNumberFormat="1" applyFont="1" applyFill="1" applyBorder="1"/>
    <xf numFmtId="166" fontId="9" fillId="0" borderId="8" xfId="1" applyNumberFormat="1" applyFont="1" applyFill="1" applyBorder="1"/>
    <xf numFmtId="166" fontId="9" fillId="0" borderId="8" xfId="1" applyNumberFormat="1" applyFont="1" applyBorder="1" applyAlignment="1">
      <alignment horizontal="center"/>
    </xf>
    <xf numFmtId="0" fontId="8" fillId="0" borderId="7" xfId="1" applyFont="1" applyFill="1" applyBorder="1"/>
    <xf numFmtId="0" fontId="8" fillId="0" borderId="0" xfId="1" applyFont="1" applyFill="1"/>
    <xf numFmtId="166" fontId="8" fillId="0" borderId="8" xfId="1" applyNumberFormat="1" applyFont="1" applyFill="1" applyBorder="1"/>
    <xf numFmtId="0" fontId="9" fillId="0" borderId="8" xfId="1" applyFont="1" applyFill="1" applyBorder="1" applyAlignment="1">
      <alignment horizontal="center"/>
    </xf>
    <xf numFmtId="167" fontId="13" fillId="0" borderId="9" xfId="1" applyNumberFormat="1" applyFont="1" applyFill="1" applyBorder="1" applyAlignment="1">
      <alignment horizontal="justify" vertical="top"/>
    </xf>
    <xf numFmtId="166" fontId="9" fillId="0" borderId="10" xfId="1" applyNumberFormat="1" applyFont="1" applyFill="1" applyBorder="1" applyAlignment="1">
      <alignment vertical="center"/>
    </xf>
    <xf numFmtId="0" fontId="6" fillId="0" borderId="0" xfId="1" applyFont="1"/>
    <xf numFmtId="167" fontId="8" fillId="0" borderId="9" xfId="1" applyNumberFormat="1" applyFont="1" applyFill="1" applyBorder="1" applyAlignment="1">
      <alignment vertical="center"/>
    </xf>
    <xf numFmtId="0" fontId="8" fillId="0" borderId="9" xfId="1" applyFont="1" applyBorder="1"/>
    <xf numFmtId="166" fontId="8" fillId="0" borderId="12" xfId="1" applyNumberFormat="1" applyFont="1" applyFill="1" applyBorder="1"/>
    <xf numFmtId="0" fontId="8" fillId="0" borderId="0" xfId="1" applyFont="1" applyBorder="1"/>
    <xf numFmtId="1" fontId="8" fillId="0" borderId="0" xfId="1" applyNumberFormat="1" applyFont="1" applyBorder="1"/>
    <xf numFmtId="0" fontId="11" fillId="0" borderId="0" xfId="1" applyFont="1" applyBorder="1"/>
    <xf numFmtId="166" fontId="8" fillId="0" borderId="0" xfId="1" applyNumberFormat="1" applyFont="1" applyBorder="1"/>
    <xf numFmtId="0" fontId="8" fillId="0" borderId="0" xfId="1" applyFont="1" applyFill="1" applyBorder="1"/>
    <xf numFmtId="0" fontId="9" fillId="0" borderId="0" xfId="1" applyFont="1" applyBorder="1"/>
    <xf numFmtId="0" fontId="9" fillId="0" borderId="0" xfId="1" applyFont="1" applyFill="1" applyBorder="1"/>
    <xf numFmtId="166" fontId="9" fillId="0" borderId="12" xfId="1" applyNumberFormat="1" applyFont="1" applyBorder="1"/>
    <xf numFmtId="166" fontId="10" fillId="0" borderId="11" xfId="1" applyNumberFormat="1" applyFont="1" applyBorder="1"/>
    <xf numFmtId="166" fontId="10" fillId="0" borderId="6" xfId="1" applyNumberFormat="1" applyFont="1" applyFill="1" applyBorder="1"/>
    <xf numFmtId="165" fontId="8" fillId="0" borderId="15" xfId="1" applyNumberFormat="1" applyFont="1" applyBorder="1"/>
    <xf numFmtId="166" fontId="9" fillId="0" borderId="14" xfId="1" applyNumberFormat="1" applyFont="1" applyBorder="1"/>
    <xf numFmtId="166" fontId="10" fillId="0" borderId="16" xfId="1" applyNumberFormat="1" applyFont="1" applyBorder="1"/>
    <xf numFmtId="166" fontId="9" fillId="0" borderId="17" xfId="1" applyNumberFormat="1" applyFont="1" applyBorder="1"/>
    <xf numFmtId="166" fontId="8" fillId="0" borderId="15" xfId="1" applyNumberFormat="1" applyFont="1" applyBorder="1"/>
    <xf numFmtId="166" fontId="9" fillId="0" borderId="15" xfId="1" applyNumberFormat="1" applyFont="1" applyBorder="1"/>
    <xf numFmtId="166" fontId="9" fillId="0" borderId="15" xfId="1" applyNumberFormat="1" applyFont="1" applyFill="1" applyBorder="1"/>
    <xf numFmtId="166" fontId="8" fillId="0" borderId="15" xfId="1" applyNumberFormat="1" applyFont="1" applyFill="1" applyBorder="1"/>
    <xf numFmtId="0" fontId="15" fillId="0" borderId="0" xfId="0" applyFont="1"/>
    <xf numFmtId="0" fontId="15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15" fillId="0" borderId="7" xfId="0" applyFont="1" applyBorder="1"/>
    <xf numFmtId="0" fontId="16" fillId="0" borderId="7" xfId="0" applyFont="1" applyBorder="1"/>
    <xf numFmtId="0" fontId="17" fillId="0" borderId="7" xfId="0" applyFont="1" applyBorder="1"/>
    <xf numFmtId="0" fontId="18" fillId="0" borderId="7" xfId="0" applyFont="1" applyBorder="1"/>
    <xf numFmtId="0" fontId="17" fillId="0" borderId="0" xfId="0" applyFont="1"/>
    <xf numFmtId="0" fontId="19" fillId="0" borderId="7" xfId="0" applyFont="1" applyBorder="1"/>
    <xf numFmtId="0" fontId="19" fillId="0" borderId="24" xfId="0" applyFont="1" applyBorder="1"/>
    <xf numFmtId="0" fontId="21" fillId="0" borderId="0" xfId="0" applyFont="1"/>
    <xf numFmtId="0" fontId="15" fillId="0" borderId="27" xfId="0" applyFont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/>
    <xf numFmtId="0" fontId="17" fillId="0" borderId="9" xfId="0" applyFont="1" applyBorder="1"/>
    <xf numFmtId="0" fontId="18" fillId="0" borderId="9" xfId="0" applyFont="1" applyBorder="1"/>
    <xf numFmtId="0" fontId="19" fillId="0" borderId="9" xfId="0" applyFont="1" applyBorder="1"/>
    <xf numFmtId="0" fontId="19" fillId="0" borderId="28" xfId="0" applyFont="1" applyBorder="1"/>
    <xf numFmtId="0" fontId="21" fillId="0" borderId="0" xfId="0" applyFont="1" applyAlignment="1">
      <alignment horizontal="center"/>
    </xf>
    <xf numFmtId="168" fontId="17" fillId="0" borderId="0" xfId="0" applyNumberFormat="1" applyFont="1"/>
    <xf numFmtId="0" fontId="21" fillId="0" borderId="21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68" fontId="3" fillId="0" borderId="0" xfId="2" applyNumberFormat="1" applyFont="1"/>
    <xf numFmtId="168" fontId="23" fillId="0" borderId="0" xfId="2" applyNumberFormat="1" applyFont="1"/>
    <xf numFmtId="168" fontId="24" fillId="0" borderId="0" xfId="2" applyNumberFormat="1" applyFont="1"/>
    <xf numFmtId="168" fontId="25" fillId="0" borderId="1" xfId="2" applyNumberFormat="1" applyFont="1" applyBorder="1"/>
    <xf numFmtId="168" fontId="25" fillId="0" borderId="30" xfId="2" applyNumberFormat="1" applyFont="1" applyBorder="1"/>
    <xf numFmtId="168" fontId="9" fillId="0" borderId="30" xfId="2" applyNumberFormat="1" applyFont="1" applyBorder="1" applyAlignment="1">
      <alignment horizontal="center"/>
    </xf>
    <xf numFmtId="168" fontId="9" fillId="0" borderId="3" xfId="2" applyNumberFormat="1" applyFont="1" applyFill="1" applyBorder="1" applyAlignment="1">
      <alignment horizontal="center"/>
    </xf>
    <xf numFmtId="168" fontId="9" fillId="0" borderId="13" xfId="2" applyNumberFormat="1" applyFont="1" applyFill="1" applyBorder="1" applyAlignment="1">
      <alignment horizontal="center"/>
    </xf>
    <xf numFmtId="168" fontId="25" fillId="0" borderId="0" xfId="2" applyNumberFormat="1" applyFont="1"/>
    <xf numFmtId="168" fontId="26" fillId="0" borderId="0" xfId="2" applyNumberFormat="1" applyFont="1"/>
    <xf numFmtId="168" fontId="25" fillId="0" borderId="4" xfId="2" applyNumberFormat="1" applyFont="1" applyBorder="1"/>
    <xf numFmtId="168" fontId="9" fillId="0" borderId="31" xfId="2" applyNumberFormat="1" applyFont="1" applyBorder="1" applyAlignment="1">
      <alignment horizontal="center"/>
    </xf>
    <xf numFmtId="1" fontId="9" fillId="0" borderId="6" xfId="2" applyNumberFormat="1" applyFont="1" applyFill="1" applyBorder="1" applyAlignment="1">
      <alignment horizontal="center"/>
    </xf>
    <xf numFmtId="1" fontId="9" fillId="0" borderId="14" xfId="2" applyNumberFormat="1" applyFont="1" applyFill="1" applyBorder="1" applyAlignment="1">
      <alignment horizontal="center"/>
    </xf>
    <xf numFmtId="168" fontId="25" fillId="0" borderId="7" xfId="2" applyNumberFormat="1" applyFont="1" applyBorder="1"/>
    <xf numFmtId="168" fontId="9" fillId="0" borderId="0" xfId="2" applyNumberFormat="1" applyFont="1" applyBorder="1"/>
    <xf numFmtId="168" fontId="9" fillId="0" borderId="8" xfId="2" applyNumberFormat="1" applyFont="1" applyBorder="1"/>
    <xf numFmtId="168" fontId="9" fillId="0" borderId="11" xfId="2" applyNumberFormat="1" applyFont="1" applyFill="1" applyBorder="1"/>
    <xf numFmtId="168" fontId="9" fillId="0" borderId="16" xfId="2" applyNumberFormat="1" applyFont="1" applyFill="1" applyBorder="1"/>
    <xf numFmtId="168" fontId="8" fillId="0" borderId="8" xfId="2" applyNumberFormat="1" applyFont="1" applyBorder="1"/>
    <xf numFmtId="9" fontId="0" fillId="0" borderId="0" xfId="3" applyFont="1"/>
    <xf numFmtId="168" fontId="8" fillId="0" borderId="0" xfId="2" applyNumberFormat="1" applyFont="1" applyBorder="1"/>
    <xf numFmtId="168" fontId="8" fillId="0" borderId="15" xfId="2" applyNumberFormat="1" applyFont="1" applyFill="1" applyBorder="1" applyAlignment="1"/>
    <xf numFmtId="168" fontId="8" fillId="0" borderId="8" xfId="2" applyNumberFormat="1" applyFont="1" applyBorder="1" applyAlignment="1">
      <alignment horizontal="left"/>
    </xf>
    <xf numFmtId="168" fontId="8" fillId="0" borderId="16" xfId="2" applyNumberFormat="1" applyFont="1" applyFill="1" applyBorder="1" applyAlignment="1"/>
    <xf numFmtId="168" fontId="8" fillId="0" borderId="0" xfId="2" applyNumberFormat="1" applyFont="1" applyBorder="1" applyAlignment="1">
      <alignment horizontal="left"/>
    </xf>
    <xf numFmtId="168" fontId="25" fillId="0" borderId="7" xfId="2" applyNumberFormat="1" applyFont="1" applyBorder="1" applyAlignment="1"/>
    <xf numFmtId="168" fontId="25" fillId="0" borderId="0" xfId="2" applyNumberFormat="1" applyFont="1" applyAlignment="1"/>
    <xf numFmtId="168" fontId="26" fillId="0" borderId="0" xfId="2" applyNumberFormat="1" applyFont="1" applyAlignment="1"/>
    <xf numFmtId="168" fontId="25" fillId="0" borderId="24" xfId="2" applyNumberFormat="1" applyFont="1" applyBorder="1"/>
    <xf numFmtId="168" fontId="8" fillId="0" borderId="32" xfId="2" applyNumberFormat="1" applyFont="1" applyBorder="1"/>
    <xf numFmtId="168" fontId="9" fillId="0" borderId="33" xfId="2" applyNumberFormat="1" applyFont="1" applyBorder="1"/>
    <xf numFmtId="168" fontId="25" fillId="0" borderId="0" xfId="2" applyNumberFormat="1" applyFont="1" applyBorder="1"/>
    <xf numFmtId="168" fontId="9" fillId="0" borderId="0" xfId="2" applyNumberFormat="1" applyFont="1" applyFill="1" applyBorder="1" applyAlignment="1">
      <alignment horizontal="right"/>
    </xf>
    <xf numFmtId="168" fontId="8" fillId="0" borderId="0" xfId="2" applyNumberFormat="1" applyFont="1" applyAlignment="1">
      <alignment horizontal="centerContinuous"/>
    </xf>
    <xf numFmtId="168" fontId="6" fillId="0" borderId="0" xfId="2" applyNumberFormat="1" applyFont="1" applyAlignment="1">
      <alignment horizontal="centerContinuous"/>
    </xf>
    <xf numFmtId="168" fontId="3" fillId="0" borderId="0" xfId="2" applyNumberFormat="1" applyFont="1" applyAlignment="1">
      <alignment horizontal="centerContinuous"/>
    </xf>
    <xf numFmtId="168" fontId="24" fillId="0" borderId="0" xfId="2" applyNumberFormat="1" applyFont="1" applyFill="1"/>
    <xf numFmtId="168" fontId="9" fillId="0" borderId="15" xfId="2" applyNumberFormat="1" applyFont="1" applyFill="1" applyBorder="1"/>
    <xf numFmtId="168" fontId="9" fillId="0" borderId="15" xfId="2" applyNumberFormat="1" applyFont="1" applyFill="1" applyBorder="1" applyAlignment="1"/>
    <xf numFmtId="169" fontId="8" fillId="0" borderId="15" xfId="2" applyNumberFormat="1" applyFont="1" applyFill="1" applyBorder="1" applyAlignment="1">
      <alignment horizontal="center"/>
    </xf>
    <xf numFmtId="168" fontId="9" fillId="0" borderId="16" xfId="2" applyNumberFormat="1" applyFont="1" applyFill="1" applyBorder="1" applyAlignment="1"/>
    <xf numFmtId="168" fontId="9" fillId="0" borderId="34" xfId="2" applyNumberFormat="1" applyFont="1" applyFill="1" applyBorder="1" applyAlignment="1"/>
    <xf numFmtId="166" fontId="8" fillId="0" borderId="0" xfId="1" applyNumberFormat="1" applyFont="1" applyFill="1"/>
    <xf numFmtId="168" fontId="8" fillId="0" borderId="8" xfId="2" applyNumberFormat="1" applyFont="1" applyBorder="1" applyAlignment="1">
      <alignment horizontal="center"/>
    </xf>
    <xf numFmtId="49" fontId="8" fillId="0" borderId="1" xfId="1" applyNumberFormat="1" applyFont="1" applyBorder="1"/>
    <xf numFmtId="49" fontId="8" fillId="0" borderId="2" xfId="1" applyNumberFormat="1" applyFont="1" applyBorder="1"/>
    <xf numFmtId="49" fontId="9" fillId="0" borderId="3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9" fillId="0" borderId="13" xfId="1" applyNumberFormat="1" applyFont="1" applyBorder="1" applyAlignment="1">
      <alignment horizontal="center"/>
    </xf>
    <xf numFmtId="49" fontId="8" fillId="0" borderId="0" xfId="1" applyNumberFormat="1" applyFont="1"/>
    <xf numFmtId="49" fontId="8" fillId="0" borderId="4" xfId="1" applyNumberFormat="1" applyFont="1" applyBorder="1"/>
    <xf numFmtId="49" fontId="9" fillId="0" borderId="5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9" fontId="9" fillId="0" borderId="14" xfId="1" applyNumberFormat="1" applyFont="1" applyBorder="1" applyAlignment="1">
      <alignment horizontal="center"/>
    </xf>
    <xf numFmtId="170" fontId="17" fillId="0" borderId="22" xfId="0" applyNumberFormat="1" applyFont="1" applyBorder="1"/>
    <xf numFmtId="170" fontId="17" fillId="0" borderId="17" xfId="0" applyNumberFormat="1" applyFont="1" applyBorder="1"/>
    <xf numFmtId="170" fontId="17" fillId="0" borderId="21" xfId="0" applyNumberFormat="1" applyFont="1" applyBorder="1"/>
    <xf numFmtId="170" fontId="17" fillId="0" borderId="15" xfId="0" applyNumberFormat="1" applyFont="1" applyBorder="1"/>
    <xf numFmtId="170" fontId="9" fillId="0" borderId="21" xfId="2" applyNumberFormat="1" applyFont="1" applyBorder="1" applyAlignment="1">
      <alignment vertical="center"/>
    </xf>
    <xf numFmtId="170" fontId="9" fillId="0" borderId="15" xfId="2" applyNumberFormat="1" applyFont="1" applyBorder="1" applyAlignment="1">
      <alignment vertical="center"/>
    </xf>
    <xf numFmtId="170" fontId="8" fillId="0" borderId="21" xfId="2" applyNumberFormat="1" applyFont="1" applyFill="1" applyBorder="1" applyAlignment="1">
      <alignment vertical="center"/>
    </xf>
    <xf numFmtId="170" fontId="8" fillId="0" borderId="15" xfId="2" applyNumberFormat="1" applyFont="1" applyFill="1" applyBorder="1" applyAlignment="1">
      <alignment vertical="center"/>
    </xf>
    <xf numFmtId="170" fontId="9" fillId="0" borderId="21" xfId="2" applyNumberFormat="1" applyFont="1" applyFill="1" applyBorder="1" applyAlignment="1">
      <alignment vertical="center"/>
    </xf>
    <xf numFmtId="170" fontId="9" fillId="0" borderId="15" xfId="2" applyNumberFormat="1" applyFont="1" applyFill="1" applyBorder="1" applyAlignment="1">
      <alignment vertical="center"/>
    </xf>
    <xf numFmtId="170" fontId="19" fillId="0" borderId="11" xfId="0" applyNumberFormat="1" applyFont="1" applyBorder="1"/>
    <xf numFmtId="170" fontId="19" fillId="0" borderId="23" xfId="0" applyNumberFormat="1" applyFont="1" applyBorder="1"/>
    <xf numFmtId="170" fontId="9" fillId="0" borderId="23" xfId="2" applyNumberFormat="1" applyFont="1" applyBorder="1" applyAlignment="1">
      <alignment vertical="center"/>
    </xf>
    <xf numFmtId="170" fontId="9" fillId="0" borderId="16" xfId="2" applyNumberFormat="1" applyFont="1" applyBorder="1" applyAlignment="1">
      <alignment vertical="center"/>
    </xf>
    <xf numFmtId="170" fontId="8" fillId="0" borderId="29" xfId="2" applyNumberFormat="1" applyFont="1" applyFill="1" applyBorder="1" applyAlignment="1">
      <alignment vertical="center"/>
    </xf>
    <xf numFmtId="170" fontId="8" fillId="0" borderId="14" xfId="2" applyNumberFormat="1" applyFont="1" applyFill="1" applyBorder="1" applyAlignment="1">
      <alignment vertical="center"/>
    </xf>
    <xf numFmtId="170" fontId="9" fillId="0" borderId="22" xfId="2" applyNumberFormat="1" applyFont="1" applyBorder="1" applyAlignment="1">
      <alignment vertical="center"/>
    </xf>
    <xf numFmtId="170" fontId="9" fillId="0" borderId="17" xfId="2" applyNumberFormat="1" applyFont="1" applyBorder="1" applyAlignment="1">
      <alignment vertical="center"/>
    </xf>
    <xf numFmtId="170" fontId="9" fillId="0" borderId="29" xfId="2" applyNumberFormat="1" applyFont="1" applyBorder="1" applyAlignment="1">
      <alignment vertical="center"/>
    </xf>
    <xf numFmtId="170" fontId="9" fillId="0" borderId="14" xfId="2" applyNumberFormat="1" applyFont="1" applyBorder="1" applyAlignment="1">
      <alignment vertical="center"/>
    </xf>
    <xf numFmtId="170" fontId="9" fillId="0" borderId="23" xfId="2" applyNumberFormat="1" applyFont="1" applyFill="1" applyBorder="1" applyAlignment="1">
      <alignment vertical="center"/>
    </xf>
    <xf numFmtId="170" fontId="9" fillId="0" borderId="16" xfId="2" applyNumberFormat="1" applyFont="1" applyFill="1" applyBorder="1" applyAlignment="1">
      <alignment vertical="center"/>
    </xf>
    <xf numFmtId="170" fontId="9" fillId="0" borderId="26" xfId="2" applyNumberFormat="1" applyFont="1" applyBorder="1" applyAlignment="1">
      <alignment vertical="center"/>
    </xf>
    <xf numFmtId="170" fontId="9" fillId="0" borderId="18" xfId="2" applyNumberFormat="1" applyFont="1" applyBorder="1" applyAlignment="1">
      <alignment vertical="center"/>
    </xf>
    <xf numFmtId="166" fontId="8" fillId="0" borderId="9" xfId="1" applyNumberFormat="1" applyFont="1" applyFill="1" applyBorder="1"/>
    <xf numFmtId="0" fontId="8" fillId="0" borderId="24" xfId="1" applyFont="1" applyFill="1" applyBorder="1"/>
    <xf numFmtId="0" fontId="9" fillId="0" borderId="32" xfId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center"/>
    </xf>
    <xf numFmtId="0" fontId="9" fillId="0" borderId="21" xfId="1" applyFont="1" applyFill="1" applyBorder="1" applyAlignment="1">
      <alignment horizontal="center"/>
    </xf>
    <xf numFmtId="0" fontId="9" fillId="0" borderId="25" xfId="1" applyFont="1" applyFill="1" applyBorder="1" applyAlignment="1">
      <alignment horizontal="center" vertical="center"/>
    </xf>
    <xf numFmtId="166" fontId="9" fillId="0" borderId="9" xfId="1" applyNumberFormat="1" applyFont="1" applyFill="1" applyBorder="1"/>
    <xf numFmtId="0" fontId="8" fillId="0" borderId="32" xfId="1" applyFont="1" applyFill="1" applyBorder="1" applyAlignment="1">
      <alignment vertical="center"/>
    </xf>
    <xf numFmtId="166" fontId="9" fillId="0" borderId="35" xfId="1" applyNumberFormat="1" applyFont="1" applyFill="1" applyBorder="1" applyAlignment="1">
      <alignment vertical="center"/>
    </xf>
    <xf numFmtId="0" fontId="9" fillId="0" borderId="9" xfId="1" applyFont="1" applyFill="1" applyBorder="1" applyAlignment="1">
      <alignment horizontal="center"/>
    </xf>
    <xf numFmtId="0" fontId="9" fillId="0" borderId="28" xfId="1" applyFont="1" applyFill="1" applyBorder="1" applyAlignment="1">
      <alignment horizontal="center" vertical="center"/>
    </xf>
    <xf numFmtId="166" fontId="8" fillId="0" borderId="8" xfId="1" applyNumberFormat="1" applyFont="1" applyBorder="1" applyAlignment="1">
      <alignment horizontal="center"/>
    </xf>
    <xf numFmtId="166" fontId="8" fillId="2" borderId="8" xfId="1" applyNumberFormat="1" applyFont="1" applyFill="1" applyBorder="1"/>
    <xf numFmtId="168" fontId="1" fillId="0" borderId="0" xfId="2" applyNumberFormat="1" applyFont="1"/>
    <xf numFmtId="168" fontId="1" fillId="0" borderId="0" xfId="2" applyNumberFormat="1" applyFont="1" applyFill="1"/>
    <xf numFmtId="168" fontId="1" fillId="0" borderId="7" xfId="2" applyNumberFormat="1" applyFont="1" applyBorder="1"/>
    <xf numFmtId="168" fontId="1" fillId="0" borderId="9" xfId="2" applyNumberFormat="1" applyFont="1" applyBorder="1"/>
    <xf numFmtId="168" fontId="1" fillId="0" borderId="8" xfId="2" applyNumberFormat="1" applyFont="1" applyFill="1" applyBorder="1"/>
    <xf numFmtId="168" fontId="1" fillId="0" borderId="0" xfId="2" applyNumberFormat="1" applyFont="1" applyBorder="1"/>
    <xf numFmtId="168" fontId="28" fillId="0" borderId="0" xfId="2" applyNumberFormat="1" applyFont="1"/>
    <xf numFmtId="168" fontId="8" fillId="0" borderId="0" xfId="2" quotePrefix="1" applyNumberFormat="1" applyFont="1" applyBorder="1"/>
    <xf numFmtId="169" fontId="1" fillId="0" borderId="0" xfId="2" applyNumberFormat="1" applyFont="1" applyFill="1" applyBorder="1"/>
    <xf numFmtId="169" fontId="3" fillId="0" borderId="0" xfId="2" applyNumberFormat="1" applyFont="1" applyFill="1" applyAlignment="1">
      <alignment horizontal="center"/>
    </xf>
    <xf numFmtId="168" fontId="3" fillId="0" borderId="0" xfId="2" applyNumberFormat="1" applyFont="1" applyAlignment="1">
      <alignment horizontal="right"/>
    </xf>
    <xf numFmtId="169" fontId="8" fillId="0" borderId="0" xfId="2" applyNumberFormat="1" applyFont="1" applyFill="1" applyAlignment="1">
      <alignment horizontal="center"/>
    </xf>
    <xf numFmtId="167" fontId="9" fillId="0" borderId="9" xfId="1" quotePrefix="1" applyNumberFormat="1" applyFont="1" applyFill="1" applyBorder="1"/>
    <xf numFmtId="169" fontId="8" fillId="0" borderId="8" xfId="2" applyNumberFormat="1" applyFont="1" applyFill="1" applyBorder="1" applyAlignment="1">
      <alignment horizontal="center"/>
    </xf>
    <xf numFmtId="169" fontId="1" fillId="0" borderId="0" xfId="2" applyNumberFormat="1" applyFont="1" applyFill="1" applyAlignment="1">
      <alignment horizontal="center"/>
    </xf>
    <xf numFmtId="166" fontId="10" fillId="0" borderId="14" xfId="1" applyNumberFormat="1" applyFont="1" applyFill="1" applyBorder="1"/>
    <xf numFmtId="166" fontId="8" fillId="0" borderId="17" xfId="1" applyNumberFormat="1" applyFont="1" applyFill="1" applyBorder="1"/>
    <xf numFmtId="166" fontId="8" fillId="0" borderId="36" xfId="1" applyNumberFormat="1" applyFont="1" applyFill="1" applyBorder="1"/>
    <xf numFmtId="166" fontId="9" fillId="0" borderId="36" xfId="1" applyNumberFormat="1" applyFont="1" applyFill="1" applyBorder="1"/>
    <xf numFmtId="166" fontId="9" fillId="0" borderId="37" xfId="1" applyNumberFormat="1" applyFont="1" applyFill="1" applyBorder="1" applyAlignment="1">
      <alignment vertical="center"/>
    </xf>
    <xf numFmtId="0" fontId="16" fillId="0" borderId="38" xfId="0" applyFont="1" applyBorder="1" applyAlignment="1">
      <alignment horizontal="center" wrapText="1"/>
    </xf>
    <xf numFmtId="170" fontId="19" fillId="0" borderId="16" xfId="0" applyNumberFormat="1" applyFont="1" applyBorder="1"/>
    <xf numFmtId="0" fontId="22" fillId="0" borderId="0" xfId="0" applyFont="1" applyBorder="1" applyAlignment="1">
      <alignment vertical="center"/>
    </xf>
    <xf numFmtId="168" fontId="1" fillId="0" borderId="15" xfId="2" applyNumberFormat="1" applyFont="1" applyFill="1" applyBorder="1"/>
    <xf numFmtId="168" fontId="25" fillId="0" borderId="15" xfId="2" applyNumberFormat="1" applyFont="1" applyFill="1" applyBorder="1"/>
    <xf numFmtId="168" fontId="24" fillId="0" borderId="15" xfId="2" applyNumberFormat="1" applyFont="1" applyFill="1" applyBorder="1"/>
    <xf numFmtId="169" fontId="3" fillId="0" borderId="0" xfId="2" applyNumberFormat="1" applyFont="1" applyAlignment="1">
      <alignment horizontal="right"/>
    </xf>
    <xf numFmtId="170" fontId="9" fillId="0" borderId="21" xfId="2" applyNumberFormat="1" applyFont="1" applyFill="1" applyBorder="1" applyAlignment="1">
      <alignment horizontal="center" vertical="center"/>
    </xf>
    <xf numFmtId="170" fontId="9" fillId="0" borderId="21" xfId="2" applyNumberFormat="1" applyFont="1" applyBorder="1" applyAlignment="1">
      <alignment horizontal="center" vertical="center"/>
    </xf>
    <xf numFmtId="170" fontId="8" fillId="0" borderId="36" xfId="2" applyNumberFormat="1" applyFont="1" applyFill="1" applyBorder="1" applyAlignment="1">
      <alignment vertical="center"/>
    </xf>
    <xf numFmtId="170" fontId="8" fillId="0" borderId="8" xfId="2" applyNumberFormat="1" applyFont="1" applyFill="1" applyBorder="1" applyAlignment="1">
      <alignment vertical="center"/>
    </xf>
    <xf numFmtId="166" fontId="8" fillId="0" borderId="8" xfId="1" applyNumberFormat="1" applyFont="1" applyBorder="1" applyAlignment="1">
      <alignment horizontal="right"/>
    </xf>
    <xf numFmtId="170" fontId="8" fillId="2" borderId="29" xfId="2" applyNumberFormat="1" applyFont="1" applyFill="1" applyBorder="1" applyAlignment="1">
      <alignment vertical="center"/>
    </xf>
    <xf numFmtId="169" fontId="25" fillId="0" borderId="21" xfId="2" applyNumberFormat="1" applyFont="1" applyFill="1" applyBorder="1"/>
    <xf numFmtId="169" fontId="9" fillId="0" borderId="21" xfId="2" applyNumberFormat="1" applyFont="1" applyFill="1" applyBorder="1"/>
    <xf numFmtId="169" fontId="8" fillId="0" borderId="8" xfId="2" applyNumberFormat="1" applyFont="1" applyFill="1" applyBorder="1" applyAlignment="1"/>
    <xf numFmtId="169" fontId="9" fillId="0" borderId="8" xfId="2" applyNumberFormat="1" applyFont="1" applyFill="1" applyBorder="1" applyAlignment="1"/>
    <xf numFmtId="169" fontId="9" fillId="0" borderId="11" xfId="2" applyNumberFormat="1" applyFont="1" applyFill="1" applyBorder="1" applyAlignment="1"/>
    <xf numFmtId="169" fontId="24" fillId="0" borderId="8" xfId="2" applyNumberFormat="1" applyFont="1" applyFill="1" applyBorder="1"/>
    <xf numFmtId="169" fontId="8" fillId="0" borderId="11" xfId="2" applyNumberFormat="1" applyFont="1" applyFill="1" applyBorder="1" applyAlignment="1"/>
    <xf numFmtId="169" fontId="9" fillId="0" borderId="33" xfId="2" applyNumberFormat="1" applyFont="1" applyFill="1" applyBorder="1" applyAlignment="1"/>
    <xf numFmtId="169" fontId="8" fillId="0" borderId="8" xfId="2" applyNumberFormat="1" applyFont="1" applyFill="1" applyBorder="1" applyAlignment="1">
      <alignment horizontal="right"/>
    </xf>
    <xf numFmtId="169" fontId="8" fillId="0" borderId="0" xfId="1" applyNumberFormat="1" applyFont="1" applyBorder="1"/>
    <xf numFmtId="166" fontId="8" fillId="0" borderId="0" xfId="1" applyNumberFormat="1" applyFont="1" applyAlignment="1">
      <alignment horizontal="center"/>
    </xf>
    <xf numFmtId="169" fontId="1" fillId="0" borderId="0" xfId="2" applyNumberFormat="1" applyFont="1"/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9" fillId="0" borderId="0" xfId="0" applyFont="1" applyAlignment="1">
      <alignment horizontal="center" wrapText="1"/>
    </xf>
  </cellXfs>
  <cellStyles count="4">
    <cellStyle name="Normal" xfId="0" builtinId="0"/>
    <cellStyle name="Normal 2" xfId="1"/>
    <cellStyle name="Normal 2 2" xfId="2"/>
    <cellStyle name="Percent 2" xfId="3"/>
  </cellStyles>
  <dxfs count="0"/>
  <tableStyles count="0" defaultTableStyle="TableStyleMedium2" defaultPivotStyle="PivotStyleLight16"/>
  <colors>
    <mruColors>
      <color rgb="FF00A1DE"/>
      <color rgb="FF81BC00"/>
      <color rgb="FF777777"/>
      <color rgb="FF313131"/>
      <color rgb="FFB4B4B4"/>
      <color rgb="FFDCDCDC"/>
      <color rgb="FF8C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L50"/>
  <sheetViews>
    <sheetView topLeftCell="A8" zoomScale="90" zoomScaleNormal="90" zoomScaleSheetLayoutView="90" workbookViewId="0">
      <selection activeCell="C54" sqref="C54"/>
    </sheetView>
  </sheetViews>
  <sheetFormatPr baseColWidth="10" defaultColWidth="9.140625" defaultRowHeight="12.75" x14ac:dyDescent="0.2"/>
  <cols>
    <col min="1" max="1" width="0.85546875" style="3" customWidth="1"/>
    <col min="2" max="2" width="54.7109375" style="3" customWidth="1"/>
    <col min="3" max="4" width="13.140625" style="3" customWidth="1"/>
    <col min="5" max="5" width="11.7109375" style="3" customWidth="1"/>
    <col min="6" max="6" width="0.85546875" style="3" customWidth="1"/>
    <col min="7" max="7" width="54.7109375" style="3" customWidth="1"/>
    <col min="8" max="9" width="13.140625" style="3" customWidth="1"/>
    <col min="10" max="10" width="11.7109375" style="3" customWidth="1"/>
    <col min="11" max="11" width="9.140625" style="3"/>
    <col min="12" max="12" width="28.7109375" style="3" customWidth="1"/>
    <col min="13" max="13" width="8.7109375" style="3" customWidth="1"/>
    <col min="14" max="14" width="28.7109375" style="3" customWidth="1"/>
    <col min="15" max="15" width="8.7109375" style="3" customWidth="1"/>
    <col min="16" max="16" width="28.7109375" style="3" customWidth="1"/>
    <col min="17" max="17" width="8.7109375" style="3" customWidth="1"/>
    <col min="18" max="18" width="28.7109375" style="3" customWidth="1"/>
    <col min="19" max="16384" width="9.140625" style="3"/>
  </cols>
  <sheetData>
    <row r="1" spans="1:11" s="1" customFormat="1" ht="18" x14ac:dyDescent="0.25">
      <c r="A1" s="209" t="s">
        <v>158</v>
      </c>
      <c r="B1" s="209"/>
      <c r="C1" s="209"/>
      <c r="D1" s="209"/>
      <c r="E1" s="209"/>
      <c r="F1" s="209"/>
      <c r="G1" s="209"/>
      <c r="H1" s="209"/>
      <c r="I1" s="209"/>
      <c r="J1" s="209"/>
    </row>
    <row r="2" spans="1:11" s="1" customFormat="1" ht="18" x14ac:dyDescent="0.25">
      <c r="A2" s="209" t="s">
        <v>161</v>
      </c>
      <c r="B2" s="209"/>
      <c r="C2" s="209"/>
      <c r="D2" s="209"/>
      <c r="E2" s="209"/>
      <c r="F2" s="209"/>
      <c r="G2" s="209"/>
      <c r="H2" s="209"/>
      <c r="I2" s="209"/>
      <c r="J2" s="209"/>
    </row>
    <row r="3" spans="1:11" s="1" customFormat="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s="1" customFormat="1" ht="15.75" x14ac:dyDescent="0.25">
      <c r="A4" s="210" t="s">
        <v>165</v>
      </c>
      <c r="B4" s="210"/>
      <c r="C4" s="210"/>
      <c r="D4" s="210"/>
      <c r="E4" s="210"/>
      <c r="F4" s="210"/>
      <c r="G4" s="210"/>
      <c r="H4" s="210"/>
      <c r="I4" s="210"/>
      <c r="J4" s="210"/>
    </row>
    <row r="5" spans="1:11" ht="14.25" x14ac:dyDescent="0.2">
      <c r="A5" s="211" t="s">
        <v>0</v>
      </c>
      <c r="B5" s="211"/>
      <c r="C5" s="211"/>
      <c r="D5" s="211"/>
      <c r="E5" s="211"/>
      <c r="F5" s="211"/>
      <c r="G5" s="211"/>
      <c r="H5" s="211"/>
      <c r="I5" s="211"/>
      <c r="J5" s="211"/>
    </row>
    <row r="6" spans="1:11" ht="13.5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1" s="121" customFormat="1" ht="12.75" customHeight="1" x14ac:dyDescent="0.2">
      <c r="A7" s="116"/>
      <c r="B7" s="117"/>
      <c r="C7" s="118" t="s">
        <v>1</v>
      </c>
      <c r="D7" s="118"/>
      <c r="E7" s="118"/>
      <c r="F7" s="119"/>
      <c r="G7" s="119"/>
      <c r="H7" s="118" t="s">
        <v>3</v>
      </c>
      <c r="I7" s="118"/>
      <c r="J7" s="120"/>
    </row>
    <row r="8" spans="1:11" s="121" customFormat="1" ht="12.75" customHeight="1" x14ac:dyDescent="0.2">
      <c r="A8" s="122"/>
      <c r="B8" s="123" t="s">
        <v>4</v>
      </c>
      <c r="C8" s="124" t="s">
        <v>5</v>
      </c>
      <c r="D8" s="124" t="s">
        <v>167</v>
      </c>
      <c r="E8" s="124" t="s">
        <v>151</v>
      </c>
      <c r="F8" s="125"/>
      <c r="G8" s="123" t="s">
        <v>154</v>
      </c>
      <c r="H8" s="124" t="s">
        <v>5</v>
      </c>
      <c r="I8" s="124" t="s">
        <v>167</v>
      </c>
      <c r="J8" s="126" t="s">
        <v>151</v>
      </c>
    </row>
    <row r="9" spans="1:11" s="4" customFormat="1" ht="12.75" customHeight="1" x14ac:dyDescent="0.2">
      <c r="A9" s="5"/>
      <c r="B9" s="30"/>
      <c r="C9" s="6"/>
      <c r="D9" s="7"/>
      <c r="E9" s="7"/>
      <c r="F9" s="30"/>
      <c r="G9" s="30"/>
      <c r="H9" s="8"/>
      <c r="I9" s="9"/>
      <c r="J9" s="40"/>
    </row>
    <row r="10" spans="1:11" s="30" customFormat="1" ht="12.75" customHeight="1" x14ac:dyDescent="0.2">
      <c r="A10" s="5"/>
      <c r="B10" s="35" t="s">
        <v>6</v>
      </c>
      <c r="C10" s="10"/>
      <c r="D10" s="11">
        <f>+D11+D14+D17+D19</f>
        <v>290959813</v>
      </c>
      <c r="E10" s="11">
        <f>+E11+E14+E17+E19</f>
        <v>294610623</v>
      </c>
      <c r="F10" s="31"/>
      <c r="G10" s="12" t="s">
        <v>7</v>
      </c>
      <c r="H10" s="10"/>
      <c r="I10" s="11">
        <f>+I11+I17</f>
        <v>295632609</v>
      </c>
      <c r="J10" s="41">
        <f>+J11+J17</f>
        <v>294691347</v>
      </c>
      <c r="K10" s="33"/>
    </row>
    <row r="11" spans="1:11" s="30" customFormat="1" ht="12.75" customHeight="1" x14ac:dyDescent="0.2">
      <c r="A11" s="5"/>
      <c r="B11" s="35" t="s">
        <v>8</v>
      </c>
      <c r="C11" s="10" t="s">
        <v>9</v>
      </c>
      <c r="D11" s="37">
        <f>+D12+D13</f>
        <v>114899</v>
      </c>
      <c r="E11" s="37">
        <f>+E12+E13</f>
        <v>129127</v>
      </c>
      <c r="G11" s="12" t="s">
        <v>164</v>
      </c>
      <c r="H11" s="10" t="s">
        <v>30</v>
      </c>
      <c r="I11" s="38">
        <f>+I12+I14+I16</f>
        <v>178500370</v>
      </c>
      <c r="J11" s="42">
        <f>+J12+J14+J16</f>
        <v>178142687</v>
      </c>
      <c r="K11" s="32"/>
    </row>
    <row r="12" spans="1:11" s="30" customFormat="1" ht="12.75" customHeight="1" x14ac:dyDescent="0.2">
      <c r="A12" s="5"/>
      <c r="B12" s="30" t="s">
        <v>11</v>
      </c>
      <c r="C12" s="10"/>
      <c r="D12" s="14">
        <v>111294</v>
      </c>
      <c r="E12" s="14">
        <v>125477</v>
      </c>
      <c r="G12" s="15" t="s">
        <v>54</v>
      </c>
      <c r="H12" s="10"/>
      <c r="I12" s="37">
        <f>+I13</f>
        <v>601012</v>
      </c>
      <c r="J12" s="43">
        <f>+J13</f>
        <v>601012</v>
      </c>
    </row>
    <row r="13" spans="1:11" s="30" customFormat="1" ht="12.75" customHeight="1" x14ac:dyDescent="0.2">
      <c r="A13" s="5"/>
      <c r="B13" s="30" t="s">
        <v>46</v>
      </c>
      <c r="C13" s="10"/>
      <c r="D13" s="14">
        <v>3605</v>
      </c>
      <c r="E13" s="14">
        <v>3650</v>
      </c>
      <c r="G13" s="16" t="s">
        <v>55</v>
      </c>
      <c r="H13" s="10"/>
      <c r="I13" s="14">
        <v>601012</v>
      </c>
      <c r="J13" s="44">
        <v>601012</v>
      </c>
    </row>
    <row r="14" spans="1:11" s="30" customFormat="1" ht="12.75" customHeight="1" x14ac:dyDescent="0.2">
      <c r="A14" s="5"/>
      <c r="B14" s="35" t="s">
        <v>13</v>
      </c>
      <c r="C14" s="10" t="s">
        <v>14</v>
      </c>
      <c r="D14" s="13">
        <f>+D15+D16</f>
        <v>5617404</v>
      </c>
      <c r="E14" s="13">
        <f>+E15+E16</f>
        <v>5392595</v>
      </c>
      <c r="G14" s="15" t="s">
        <v>12</v>
      </c>
      <c r="H14" s="10"/>
      <c r="I14" s="13">
        <f>I15</f>
        <v>177541675</v>
      </c>
      <c r="J14" s="45">
        <f>J15</f>
        <v>177256231</v>
      </c>
      <c r="K14" s="33"/>
    </row>
    <row r="15" spans="1:11" s="30" customFormat="1" ht="12.75" customHeight="1" x14ac:dyDescent="0.2">
      <c r="A15" s="5"/>
      <c r="B15" s="30" t="s">
        <v>15</v>
      </c>
      <c r="C15" s="10"/>
      <c r="D15" s="14">
        <v>5136253</v>
      </c>
      <c r="E15" s="14">
        <v>5289386</v>
      </c>
      <c r="G15" s="17" t="s">
        <v>16</v>
      </c>
      <c r="H15" s="10"/>
      <c r="I15" s="14">
        <f>+J15+J16</f>
        <v>177541675</v>
      </c>
      <c r="J15" s="44">
        <v>177256231</v>
      </c>
    </row>
    <row r="16" spans="1:11" s="30" customFormat="1" ht="12.75" customHeight="1" x14ac:dyDescent="0.2">
      <c r="A16" s="5"/>
      <c r="B16" s="30" t="s">
        <v>17</v>
      </c>
      <c r="C16" s="10"/>
      <c r="D16" s="14">
        <v>481151</v>
      </c>
      <c r="E16" s="14">
        <v>103209</v>
      </c>
      <c r="G16" s="24" t="s">
        <v>56</v>
      </c>
      <c r="H16" s="10" t="s">
        <v>65</v>
      </c>
      <c r="I16" s="13">
        <v>357683</v>
      </c>
      <c r="J16" s="45">
        <v>285444</v>
      </c>
    </row>
    <row r="17" spans="1:12" s="30" customFormat="1" ht="12.75" customHeight="1" x14ac:dyDescent="0.2">
      <c r="A17" s="5"/>
      <c r="B17" s="35" t="s">
        <v>47</v>
      </c>
      <c r="C17" s="10" t="s">
        <v>18</v>
      </c>
      <c r="D17" s="13">
        <f>+D18</f>
        <v>285163072</v>
      </c>
      <c r="E17" s="13">
        <f>+E18</f>
        <v>284680072</v>
      </c>
      <c r="G17" s="176" t="s">
        <v>172</v>
      </c>
      <c r="H17" s="10" t="s">
        <v>43</v>
      </c>
      <c r="I17" s="39">
        <v>117132239</v>
      </c>
      <c r="J17" s="179">
        <v>116548660</v>
      </c>
      <c r="K17" s="33"/>
      <c r="L17" s="33"/>
    </row>
    <row r="18" spans="1:12" s="30" customFormat="1" ht="12.75" customHeight="1" x14ac:dyDescent="0.2">
      <c r="A18" s="5"/>
      <c r="B18" s="30" t="s">
        <v>24</v>
      </c>
      <c r="C18" s="10"/>
      <c r="D18" s="14">
        <v>285163072</v>
      </c>
      <c r="E18" s="14">
        <v>284680072</v>
      </c>
      <c r="G18" s="17"/>
      <c r="H18" s="10"/>
      <c r="I18" s="29"/>
      <c r="J18" s="180"/>
    </row>
    <row r="19" spans="1:12" s="30" customFormat="1" ht="12.75" customHeight="1" x14ac:dyDescent="0.2">
      <c r="A19" s="5"/>
      <c r="B19" s="35" t="s">
        <v>21</v>
      </c>
      <c r="C19" s="10" t="s">
        <v>62</v>
      </c>
      <c r="D19" s="13">
        <f>+D20</f>
        <v>64438</v>
      </c>
      <c r="E19" s="13">
        <f>+E20</f>
        <v>4408829</v>
      </c>
      <c r="G19" s="15" t="s">
        <v>23</v>
      </c>
      <c r="H19" s="10"/>
      <c r="I19" s="11">
        <f>+I20+I22+I24</f>
        <v>3849729</v>
      </c>
      <c r="J19" s="41">
        <f>+J20+J22+J24</f>
        <v>3674773</v>
      </c>
    </row>
    <row r="20" spans="1:12" s="30" customFormat="1" ht="12.75" customHeight="1" x14ac:dyDescent="0.2">
      <c r="A20" s="5"/>
      <c r="B20" s="30" t="s">
        <v>20</v>
      </c>
      <c r="C20" s="19"/>
      <c r="D20" s="14">
        <v>64438</v>
      </c>
      <c r="E20" s="14">
        <v>4408829</v>
      </c>
      <c r="G20" s="15" t="s">
        <v>57</v>
      </c>
      <c r="H20" s="10" t="s">
        <v>10</v>
      </c>
      <c r="I20" s="37">
        <f>+I21</f>
        <v>176801</v>
      </c>
      <c r="J20" s="43">
        <f>+J21</f>
        <v>176801</v>
      </c>
    </row>
    <row r="21" spans="1:12" s="30" customFormat="1" ht="12.75" customHeight="1" x14ac:dyDescent="0.2">
      <c r="A21" s="5"/>
      <c r="C21" s="10"/>
      <c r="D21" s="14"/>
      <c r="E21" s="14"/>
      <c r="G21" s="17" t="s">
        <v>58</v>
      </c>
      <c r="H21" s="10"/>
      <c r="I21" s="14">
        <v>176801</v>
      </c>
      <c r="J21" s="44">
        <v>176801</v>
      </c>
    </row>
    <row r="22" spans="1:12" s="30" customFormat="1" ht="12.75" customHeight="1" x14ac:dyDescent="0.2">
      <c r="A22" s="5"/>
      <c r="C22" s="10"/>
      <c r="D22" s="14"/>
      <c r="E22" s="14"/>
      <c r="G22" s="15" t="s">
        <v>25</v>
      </c>
      <c r="H22" s="10"/>
      <c r="I22" s="13">
        <f>+I23</f>
        <v>61844</v>
      </c>
      <c r="J22" s="45">
        <f>+J23</f>
        <v>69681</v>
      </c>
    </row>
    <row r="23" spans="1:12" s="30" customFormat="1" ht="12.75" customHeight="1" x14ac:dyDescent="0.2">
      <c r="A23" s="5"/>
      <c r="C23" s="10"/>
      <c r="D23" s="14"/>
      <c r="E23" s="14"/>
      <c r="G23" s="17" t="s">
        <v>27</v>
      </c>
      <c r="H23" s="10"/>
      <c r="I23" s="14">
        <v>61844</v>
      </c>
      <c r="J23" s="44">
        <v>69681</v>
      </c>
    </row>
    <row r="24" spans="1:12" s="30" customFormat="1" ht="12.75" customHeight="1" x14ac:dyDescent="0.2">
      <c r="A24" s="5"/>
      <c r="C24" s="10"/>
      <c r="D24" s="14"/>
      <c r="E24" s="14"/>
      <c r="G24" s="15" t="s">
        <v>59</v>
      </c>
      <c r="H24" s="10" t="s">
        <v>63</v>
      </c>
      <c r="I24" s="13">
        <v>3611084</v>
      </c>
      <c r="J24" s="45">
        <v>3428291</v>
      </c>
    </row>
    <row r="25" spans="1:12" s="30" customFormat="1" ht="12.75" customHeight="1" x14ac:dyDescent="0.2">
      <c r="A25" s="5"/>
      <c r="B25" s="35" t="s">
        <v>28</v>
      </c>
      <c r="C25" s="10"/>
      <c r="D25" s="11">
        <f>+D26+D29+D35+D36+D37+D38</f>
        <v>61804662</v>
      </c>
      <c r="E25" s="11">
        <f>+E26+E29+E35+E36+E37+E38</f>
        <v>62033801</v>
      </c>
      <c r="G25" s="17"/>
      <c r="H25" s="10"/>
      <c r="I25" s="14"/>
      <c r="J25" s="44"/>
    </row>
    <row r="26" spans="1:12" s="30" customFormat="1" ht="12.75" customHeight="1" x14ac:dyDescent="0.2">
      <c r="A26" s="5"/>
      <c r="B26" s="35" t="s">
        <v>48</v>
      </c>
      <c r="C26" s="10"/>
      <c r="D26" s="37">
        <f>+D27+D28</f>
        <v>43862561</v>
      </c>
      <c r="E26" s="37">
        <f>+E27+E28</f>
        <v>46196025</v>
      </c>
      <c r="G26" s="17"/>
      <c r="H26" s="10"/>
      <c r="I26" s="14"/>
      <c r="J26" s="44"/>
    </row>
    <row r="27" spans="1:12" s="30" customFormat="1" ht="12.75" customHeight="1" x14ac:dyDescent="0.2">
      <c r="A27" s="5"/>
      <c r="B27" s="30" t="s">
        <v>49</v>
      </c>
      <c r="C27" s="10" t="s">
        <v>63</v>
      </c>
      <c r="D27" s="14">
        <v>21788093</v>
      </c>
      <c r="E27" s="14">
        <v>21363002</v>
      </c>
      <c r="G27" s="17"/>
      <c r="H27" s="10"/>
      <c r="I27" s="14"/>
      <c r="J27" s="44"/>
    </row>
    <row r="28" spans="1:12" s="30" customFormat="1" ht="12.75" customHeight="1" x14ac:dyDescent="0.2">
      <c r="A28" s="5"/>
      <c r="B28" s="30" t="s">
        <v>50</v>
      </c>
      <c r="C28" s="10" t="s">
        <v>64</v>
      </c>
      <c r="D28" s="14">
        <v>22074468</v>
      </c>
      <c r="E28" s="14">
        <v>24833023</v>
      </c>
      <c r="G28" s="17"/>
      <c r="H28" s="10"/>
      <c r="I28" s="14"/>
      <c r="J28" s="44"/>
      <c r="K28" s="33"/>
    </row>
    <row r="29" spans="1:12" s="30" customFormat="1" ht="12.75" customHeight="1" x14ac:dyDescent="0.2">
      <c r="A29" s="5"/>
      <c r="B29" s="35" t="s">
        <v>32</v>
      </c>
      <c r="C29" s="10"/>
      <c r="D29" s="13">
        <f>+D30+D31+D32+D33+D34</f>
        <v>2240290</v>
      </c>
      <c r="E29" s="13">
        <f>+E30+E31+E32+E33+E34</f>
        <v>235951</v>
      </c>
      <c r="G29" s="15" t="s">
        <v>29</v>
      </c>
      <c r="H29" s="10"/>
      <c r="I29" s="11">
        <f>+I30+I32+I33+I34+I40</f>
        <v>53282137</v>
      </c>
      <c r="J29" s="41">
        <f>+J30+J32+J33+J34+J40</f>
        <v>58278304</v>
      </c>
    </row>
    <row r="30" spans="1:12" s="30" customFormat="1" ht="12.75" customHeight="1" x14ac:dyDescent="0.2">
      <c r="A30" s="5"/>
      <c r="B30" s="30" t="s">
        <v>34</v>
      </c>
      <c r="C30" s="10"/>
      <c r="D30" s="22">
        <v>1388</v>
      </c>
      <c r="E30" s="22">
        <v>528</v>
      </c>
      <c r="G30" s="15" t="s">
        <v>31</v>
      </c>
      <c r="H30" s="10"/>
      <c r="I30" s="37">
        <f>+I31</f>
        <v>118871</v>
      </c>
      <c r="J30" s="43">
        <f>+J31</f>
        <v>39481</v>
      </c>
    </row>
    <row r="31" spans="1:12" s="30" customFormat="1" ht="12.75" customHeight="1" x14ac:dyDescent="0.2">
      <c r="A31" s="5"/>
      <c r="B31" s="30" t="s">
        <v>51</v>
      </c>
      <c r="C31" s="10"/>
      <c r="D31" s="14">
        <v>166590</v>
      </c>
      <c r="E31" s="14">
        <v>214537</v>
      </c>
      <c r="G31" s="28" t="s">
        <v>27</v>
      </c>
      <c r="H31" s="10"/>
      <c r="I31" s="14">
        <v>118871</v>
      </c>
      <c r="J31" s="44">
        <v>39481</v>
      </c>
    </row>
    <row r="32" spans="1:12" s="30" customFormat="1" ht="12.75" customHeight="1" x14ac:dyDescent="0.2">
      <c r="A32" s="5"/>
      <c r="B32" s="30" t="s">
        <v>36</v>
      </c>
      <c r="C32" s="10"/>
      <c r="D32" s="162">
        <v>0</v>
      </c>
      <c r="E32" s="162">
        <v>0</v>
      </c>
      <c r="G32" s="15" t="s">
        <v>149</v>
      </c>
      <c r="H32" s="10"/>
      <c r="I32" s="19">
        <v>0</v>
      </c>
      <c r="J32" s="45">
        <v>24106</v>
      </c>
    </row>
    <row r="33" spans="1:12" s="30" customFormat="1" ht="12.75" customHeight="1" x14ac:dyDescent="0.2">
      <c r="A33" s="20"/>
      <c r="B33" s="30" t="s">
        <v>52</v>
      </c>
      <c r="C33" s="10" t="s">
        <v>63</v>
      </c>
      <c r="D33" s="195">
        <v>2062120</v>
      </c>
      <c r="E33" s="14">
        <v>16881</v>
      </c>
      <c r="F33" s="34"/>
      <c r="G33" s="15" t="s">
        <v>60</v>
      </c>
      <c r="H33" s="23" t="s">
        <v>22</v>
      </c>
      <c r="I33" s="18">
        <v>39921271</v>
      </c>
      <c r="J33" s="46">
        <v>40997261</v>
      </c>
    </row>
    <row r="34" spans="1:12" s="30" customFormat="1" ht="12.75" customHeight="1" x14ac:dyDescent="0.2">
      <c r="A34" s="20"/>
      <c r="B34" s="30" t="s">
        <v>39</v>
      </c>
      <c r="C34" s="10" t="s">
        <v>19</v>
      </c>
      <c r="D34" s="14">
        <v>10192</v>
      </c>
      <c r="E34" s="14">
        <v>4005</v>
      </c>
      <c r="F34" s="34"/>
      <c r="G34" s="15" t="s">
        <v>33</v>
      </c>
      <c r="H34" s="23"/>
      <c r="I34" s="18">
        <f>+SUM(I35:I39)</f>
        <v>13177120</v>
      </c>
      <c r="J34" s="46">
        <f>+SUM(J35:J39)</f>
        <v>16844271</v>
      </c>
    </row>
    <row r="35" spans="1:12" s="30" customFormat="1" ht="12.75" customHeight="1" x14ac:dyDescent="0.2">
      <c r="A35" s="20"/>
      <c r="B35" s="35" t="s">
        <v>153</v>
      </c>
      <c r="C35" s="23" t="s">
        <v>63</v>
      </c>
      <c r="D35" s="19">
        <v>0</v>
      </c>
      <c r="E35" s="13">
        <v>12289</v>
      </c>
      <c r="F35" s="34"/>
      <c r="G35" s="17" t="s">
        <v>35</v>
      </c>
      <c r="H35" s="23" t="s">
        <v>22</v>
      </c>
      <c r="I35" s="22">
        <v>510036</v>
      </c>
      <c r="J35" s="47">
        <v>442380</v>
      </c>
    </row>
    <row r="36" spans="1:12" s="30" customFormat="1" ht="12.75" customHeight="1" x14ac:dyDescent="0.2">
      <c r="A36" s="20"/>
      <c r="B36" s="36" t="s">
        <v>171</v>
      </c>
      <c r="C36" s="23" t="s">
        <v>62</v>
      </c>
      <c r="D36" s="13">
        <v>206339</v>
      </c>
      <c r="E36" s="13">
        <v>18203</v>
      </c>
      <c r="F36" s="34"/>
      <c r="G36" s="30" t="s">
        <v>61</v>
      </c>
      <c r="H36" s="23" t="s">
        <v>162</v>
      </c>
      <c r="I36" s="22">
        <f>2537080+61688</f>
        <v>2598768</v>
      </c>
      <c r="J36" s="47">
        <v>3621645</v>
      </c>
      <c r="L36" s="33"/>
    </row>
    <row r="37" spans="1:12" s="30" customFormat="1" ht="12.75" customHeight="1" x14ac:dyDescent="0.2">
      <c r="A37" s="20"/>
      <c r="B37" s="36" t="s">
        <v>41</v>
      </c>
      <c r="C37" s="155"/>
      <c r="D37" s="18">
        <v>1342</v>
      </c>
      <c r="E37" s="18">
        <v>38705</v>
      </c>
      <c r="F37" s="34"/>
      <c r="G37" s="34" t="s">
        <v>37</v>
      </c>
      <c r="H37" s="23" t="s">
        <v>22</v>
      </c>
      <c r="I37" s="22">
        <v>1921484</v>
      </c>
      <c r="J37" s="47">
        <v>4652346</v>
      </c>
      <c r="L37" s="33"/>
    </row>
    <row r="38" spans="1:12" s="30" customFormat="1" ht="12.75" customHeight="1" x14ac:dyDescent="0.2">
      <c r="A38" s="20"/>
      <c r="B38" s="36" t="s">
        <v>42</v>
      </c>
      <c r="C38" s="155" t="s">
        <v>62</v>
      </c>
      <c r="D38" s="18">
        <f>+D39+D40</f>
        <v>15494130</v>
      </c>
      <c r="E38" s="18">
        <f>+E39+E40</f>
        <v>15532628</v>
      </c>
      <c r="F38" s="34"/>
      <c r="G38" s="27" t="s">
        <v>38</v>
      </c>
      <c r="H38" s="160"/>
      <c r="I38" s="151">
        <v>160182</v>
      </c>
      <c r="J38" s="181">
        <v>153942</v>
      </c>
      <c r="K38" s="206"/>
      <c r="L38" s="33"/>
    </row>
    <row r="39" spans="1:12" s="30" customFormat="1" ht="12.75" customHeight="1" x14ac:dyDescent="0.2">
      <c r="A39" s="20"/>
      <c r="B39" s="34" t="s">
        <v>44</v>
      </c>
      <c r="C39" s="154"/>
      <c r="D39" s="22">
        <v>632706</v>
      </c>
      <c r="E39" s="22">
        <v>646594</v>
      </c>
      <c r="F39" s="34"/>
      <c r="G39" s="17" t="s">
        <v>40</v>
      </c>
      <c r="H39" s="160" t="s">
        <v>19</v>
      </c>
      <c r="I39" s="151">
        <v>7986650</v>
      </c>
      <c r="J39" s="181">
        <v>7973958</v>
      </c>
    </row>
    <row r="40" spans="1:12" s="30" customFormat="1" ht="12.75" customHeight="1" x14ac:dyDescent="0.2">
      <c r="A40" s="20"/>
      <c r="B40" s="34" t="s">
        <v>53</v>
      </c>
      <c r="C40" s="154"/>
      <c r="D40" s="163">
        <v>14861424</v>
      </c>
      <c r="E40" s="163">
        <v>14886034</v>
      </c>
      <c r="F40" s="34"/>
      <c r="G40" s="24" t="s">
        <v>41</v>
      </c>
      <c r="H40" s="160"/>
      <c r="I40" s="157">
        <v>64875</v>
      </c>
      <c r="J40" s="182">
        <v>373185</v>
      </c>
    </row>
    <row r="41" spans="1:12" s="4" customFormat="1" ht="12.75" customHeight="1" thickBot="1" x14ac:dyDescent="0.25">
      <c r="A41" s="152"/>
      <c r="B41" s="153" t="s">
        <v>45</v>
      </c>
      <c r="C41" s="156"/>
      <c r="D41" s="25">
        <f>+D25+D10</f>
        <v>352764475</v>
      </c>
      <c r="E41" s="25">
        <f>+E25+E10</f>
        <v>356644424</v>
      </c>
      <c r="F41" s="158"/>
      <c r="G41" s="161" t="s">
        <v>155</v>
      </c>
      <c r="H41" s="161"/>
      <c r="I41" s="159">
        <f>+I29+I19+I10</f>
        <v>352764475</v>
      </c>
      <c r="J41" s="183">
        <f>+J29+J19+J10</f>
        <v>356644424</v>
      </c>
    </row>
    <row r="42" spans="1:12" x14ac:dyDescent="0.2">
      <c r="A42" s="21"/>
      <c r="B42" s="21"/>
      <c r="C42" s="21"/>
      <c r="D42" s="21"/>
      <c r="E42" s="21"/>
      <c r="F42" s="21"/>
      <c r="G42" s="21"/>
      <c r="H42" s="21"/>
      <c r="I42" s="21"/>
    </row>
    <row r="43" spans="1:12" s="26" customFormat="1" ht="15" customHeight="1" x14ac:dyDescent="0.2">
      <c r="A43" s="212" t="s">
        <v>166</v>
      </c>
      <c r="B43" s="212"/>
      <c r="C43" s="212"/>
      <c r="D43" s="212"/>
      <c r="E43" s="212"/>
      <c r="F43" s="212"/>
      <c r="G43" s="212"/>
      <c r="H43" s="212"/>
      <c r="I43" s="212"/>
      <c r="J43" s="212"/>
    </row>
    <row r="44" spans="1:12" s="4" customFormat="1" ht="12" x14ac:dyDescent="0.2"/>
    <row r="45" spans="1:12" s="4" customFormat="1" ht="12" x14ac:dyDescent="0.2">
      <c r="D45" s="207">
        <f>+D41-I41</f>
        <v>0</v>
      </c>
    </row>
    <row r="46" spans="1:12" s="4" customFormat="1" ht="12" x14ac:dyDescent="0.2"/>
    <row r="47" spans="1:12" s="4" customFormat="1" ht="12" x14ac:dyDescent="0.2"/>
    <row r="48" spans="1:12" s="4" customFormat="1" ht="12" x14ac:dyDescent="0.2"/>
    <row r="50" spans="9:10" x14ac:dyDescent="0.2">
      <c r="I50" s="114">
        <f>+I41-D41</f>
        <v>0</v>
      </c>
      <c r="J50" s="114">
        <f>+J41-E41</f>
        <v>0</v>
      </c>
    </row>
  </sheetData>
  <mergeCells count="5">
    <mergeCell ref="A1:J1"/>
    <mergeCell ref="A4:J4"/>
    <mergeCell ref="A5:J5"/>
    <mergeCell ref="A43:J43"/>
    <mergeCell ref="A2:J2"/>
  </mergeCells>
  <printOptions horizontalCentered="1" verticalCentered="1"/>
  <pageMargins left="0.19685039370078741" right="0.19685039370078741" top="0" bottom="0" header="0" footer="0.39370078740157483"/>
  <pageSetup paperSize="9" scale="76" orientation="landscape" useFirstPageNumber="1" r:id="rId1"/>
  <headerFooter>
    <oddFooter>&amp;R&amp;"Arial,Negrita"&amp;P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G58"/>
  <sheetViews>
    <sheetView tabSelected="1" topLeftCell="A28" zoomScaleNormal="100" workbookViewId="0">
      <selection activeCell="B62" sqref="B62"/>
    </sheetView>
  </sheetViews>
  <sheetFormatPr baseColWidth="10" defaultColWidth="8.85546875" defaultRowHeight="15" x14ac:dyDescent="0.25"/>
  <cols>
    <col min="1" max="1" width="0.85546875" style="48" customWidth="1"/>
    <col min="2" max="2" width="68.7109375" style="48" customWidth="1"/>
    <col min="3" max="4" width="10.7109375" style="66" customWidth="1"/>
    <col min="5" max="5" width="10.7109375" style="48" customWidth="1"/>
    <col min="6" max="16384" width="8.85546875" style="48"/>
  </cols>
  <sheetData>
    <row r="1" spans="1:5" ht="18" x14ac:dyDescent="0.25">
      <c r="A1" s="213" t="s">
        <v>158</v>
      </c>
      <c r="B1" s="213"/>
      <c r="C1" s="213"/>
      <c r="D1" s="213"/>
      <c r="E1" s="213"/>
    </row>
    <row r="2" spans="1:5" ht="18" x14ac:dyDescent="0.25">
      <c r="A2" s="213" t="s">
        <v>159</v>
      </c>
      <c r="B2" s="213"/>
      <c r="C2" s="213"/>
      <c r="D2" s="213"/>
      <c r="E2" s="213"/>
    </row>
    <row r="3" spans="1:5" ht="18" x14ac:dyDescent="0.25">
      <c r="A3" s="213" t="s">
        <v>160</v>
      </c>
      <c r="B3" s="213"/>
      <c r="C3" s="213"/>
      <c r="D3" s="213"/>
      <c r="E3" s="213"/>
    </row>
    <row r="5" spans="1:5" s="58" customFormat="1" x14ac:dyDescent="0.25">
      <c r="A5" s="214" t="s">
        <v>168</v>
      </c>
      <c r="B5" s="214"/>
      <c r="C5" s="214"/>
      <c r="D5" s="214"/>
      <c r="E5" s="214"/>
    </row>
    <row r="6" spans="1:5" ht="14.25" x14ac:dyDescent="0.2">
      <c r="A6" s="215" t="s">
        <v>0</v>
      </c>
      <c r="B6" s="215"/>
      <c r="C6" s="215"/>
      <c r="D6" s="215"/>
      <c r="E6" s="215"/>
    </row>
    <row r="7" spans="1:5" ht="15.75" thickBot="1" x14ac:dyDescent="0.3"/>
    <row r="8" spans="1:5" ht="24" x14ac:dyDescent="0.2">
      <c r="A8" s="49"/>
      <c r="B8" s="59"/>
      <c r="C8" s="50" t="s">
        <v>66</v>
      </c>
      <c r="D8" s="50" t="s">
        <v>169</v>
      </c>
      <c r="E8" s="184" t="s">
        <v>67</v>
      </c>
    </row>
    <row r="9" spans="1:5" x14ac:dyDescent="0.25">
      <c r="A9" s="51"/>
      <c r="B9" s="60"/>
      <c r="C9" s="68"/>
      <c r="D9" s="127"/>
      <c r="E9" s="128"/>
    </row>
    <row r="10" spans="1:5" ht="14.25" x14ac:dyDescent="0.2">
      <c r="A10" s="52"/>
      <c r="B10" s="61" t="s">
        <v>156</v>
      </c>
      <c r="C10" s="69"/>
      <c r="D10" s="129"/>
      <c r="E10" s="130"/>
    </row>
    <row r="11" spans="1:5" ht="13.5" customHeight="1" x14ac:dyDescent="0.2">
      <c r="A11" s="52"/>
      <c r="B11" s="61" t="s">
        <v>95</v>
      </c>
      <c r="C11" s="69" t="s">
        <v>26</v>
      </c>
      <c r="D11" s="131">
        <f>+SUM(D12:D15)</f>
        <v>62696022</v>
      </c>
      <c r="E11" s="132">
        <f>+SUM(E12:E15)</f>
        <v>56696969</v>
      </c>
    </row>
    <row r="12" spans="1:5" ht="12.75" customHeight="1" x14ac:dyDescent="0.2">
      <c r="A12" s="53"/>
      <c r="B12" s="62" t="s">
        <v>68</v>
      </c>
      <c r="C12" s="69"/>
      <c r="D12" s="133">
        <v>677384</v>
      </c>
      <c r="E12" s="134">
        <v>326713</v>
      </c>
    </row>
    <row r="13" spans="1:5" s="55" customFormat="1" ht="12" x14ac:dyDescent="0.2">
      <c r="A13" s="54"/>
      <c r="B13" s="63" t="s">
        <v>69</v>
      </c>
      <c r="C13" s="69"/>
      <c r="D13" s="133">
        <v>4187472</v>
      </c>
      <c r="E13" s="134">
        <v>2227665</v>
      </c>
    </row>
    <row r="14" spans="1:5" s="55" customFormat="1" ht="12" x14ac:dyDescent="0.2">
      <c r="A14" s="54"/>
      <c r="B14" s="63" t="s">
        <v>70</v>
      </c>
      <c r="C14" s="69"/>
      <c r="D14" s="133">
        <v>54706305</v>
      </c>
      <c r="E14" s="134">
        <v>49144246</v>
      </c>
    </row>
    <row r="15" spans="1:5" s="55" customFormat="1" ht="12" x14ac:dyDescent="0.2">
      <c r="A15" s="54"/>
      <c r="B15" s="63" t="s">
        <v>71</v>
      </c>
      <c r="C15" s="69"/>
      <c r="D15" s="133">
        <v>3124861</v>
      </c>
      <c r="E15" s="134">
        <v>4998345</v>
      </c>
    </row>
    <row r="16" spans="1:5" s="55" customFormat="1" ht="12" x14ac:dyDescent="0.2">
      <c r="A16" s="56"/>
      <c r="B16" s="64" t="s">
        <v>96</v>
      </c>
      <c r="C16" s="69" t="s">
        <v>106</v>
      </c>
      <c r="D16" s="135">
        <f>+D17+D18+D19</f>
        <v>-56127191</v>
      </c>
      <c r="E16" s="136">
        <f>+E17+E18+E19</f>
        <v>-51672169</v>
      </c>
    </row>
    <row r="17" spans="1:7" s="55" customFormat="1" ht="12" x14ac:dyDescent="0.2">
      <c r="A17" s="54"/>
      <c r="B17" s="63" t="s">
        <v>72</v>
      </c>
      <c r="C17" s="69"/>
      <c r="D17" s="133">
        <f>-56122510</f>
        <v>-56122510</v>
      </c>
      <c r="E17" s="134">
        <v>-51670776</v>
      </c>
    </row>
    <row r="18" spans="1:7" s="55" customFormat="1" ht="12" x14ac:dyDescent="0.2">
      <c r="A18" s="54"/>
      <c r="B18" s="63" t="s">
        <v>73</v>
      </c>
      <c r="C18" s="69"/>
      <c r="D18" s="133">
        <f>-1034</f>
        <v>-1034</v>
      </c>
      <c r="E18" s="134">
        <v>-175</v>
      </c>
    </row>
    <row r="19" spans="1:7" s="55" customFormat="1" ht="12" x14ac:dyDescent="0.2">
      <c r="A19" s="54"/>
      <c r="B19" s="63" t="s">
        <v>74</v>
      </c>
      <c r="C19" s="69"/>
      <c r="D19" s="133">
        <v>-3647</v>
      </c>
      <c r="E19" s="134">
        <v>-1218</v>
      </c>
    </row>
    <row r="20" spans="1:7" s="55" customFormat="1" ht="12" x14ac:dyDescent="0.2">
      <c r="A20" s="56"/>
      <c r="B20" s="64" t="s">
        <v>75</v>
      </c>
      <c r="C20" s="69"/>
      <c r="D20" s="131">
        <v>99158</v>
      </c>
      <c r="E20" s="132">
        <v>68948</v>
      </c>
    </row>
    <row r="21" spans="1:7" s="55" customFormat="1" ht="12" x14ac:dyDescent="0.2">
      <c r="A21" s="56"/>
      <c r="B21" s="64" t="s">
        <v>97</v>
      </c>
      <c r="C21" s="69"/>
      <c r="D21" s="135">
        <f>+D22+D23</f>
        <v>-3965446</v>
      </c>
      <c r="E21" s="136">
        <f>+E22+E23</f>
        <v>-3823628</v>
      </c>
    </row>
    <row r="22" spans="1:7" s="55" customFormat="1" ht="12" x14ac:dyDescent="0.2">
      <c r="A22" s="54"/>
      <c r="B22" s="63" t="s">
        <v>76</v>
      </c>
      <c r="C22" s="69"/>
      <c r="D22" s="133">
        <v>-3260909</v>
      </c>
      <c r="E22" s="134">
        <v>-3149893</v>
      </c>
    </row>
    <row r="23" spans="1:7" s="55" customFormat="1" ht="12" x14ac:dyDescent="0.2">
      <c r="A23" s="54"/>
      <c r="B23" s="63" t="s">
        <v>77</v>
      </c>
      <c r="C23" s="69" t="s">
        <v>107</v>
      </c>
      <c r="D23" s="133">
        <v>-704537</v>
      </c>
      <c r="E23" s="134">
        <v>-673735</v>
      </c>
    </row>
    <row r="24" spans="1:7" s="55" customFormat="1" ht="12" x14ac:dyDescent="0.2">
      <c r="A24" s="56"/>
      <c r="B24" s="64" t="s">
        <v>98</v>
      </c>
      <c r="C24" s="69"/>
      <c r="D24" s="135">
        <f>+D25+D26</f>
        <v>-2131758</v>
      </c>
      <c r="E24" s="136">
        <f>+E25+E26</f>
        <v>-2452379</v>
      </c>
    </row>
    <row r="25" spans="1:7" s="55" customFormat="1" ht="12" x14ac:dyDescent="0.2">
      <c r="A25" s="54"/>
      <c r="B25" s="63" t="s">
        <v>78</v>
      </c>
      <c r="C25" s="69" t="s">
        <v>108</v>
      </c>
      <c r="D25" s="133">
        <v>-2127017</v>
      </c>
      <c r="E25" s="134">
        <v>-2450823</v>
      </c>
    </row>
    <row r="26" spans="1:7" s="55" customFormat="1" ht="12" x14ac:dyDescent="0.2">
      <c r="A26" s="54"/>
      <c r="B26" s="63" t="s">
        <v>79</v>
      </c>
      <c r="C26" s="69"/>
      <c r="D26" s="133">
        <v>-4741</v>
      </c>
      <c r="E26" s="134">
        <v>-1556</v>
      </c>
    </row>
    <row r="27" spans="1:7" s="55" customFormat="1" ht="12" x14ac:dyDescent="0.2">
      <c r="A27" s="56"/>
      <c r="B27" s="64" t="s">
        <v>80</v>
      </c>
      <c r="C27" s="69" t="s">
        <v>109</v>
      </c>
      <c r="D27" s="135">
        <v>-227280</v>
      </c>
      <c r="E27" s="136">
        <v>-207078</v>
      </c>
    </row>
    <row r="28" spans="1:7" s="55" customFormat="1" ht="12" x14ac:dyDescent="0.2">
      <c r="A28" s="56"/>
      <c r="B28" s="64" t="s">
        <v>99</v>
      </c>
      <c r="C28" s="69" t="s">
        <v>43</v>
      </c>
      <c r="D28" s="131">
        <f>+D29</f>
        <v>210608</v>
      </c>
      <c r="E28" s="132">
        <f>+E29</f>
        <v>191874</v>
      </c>
    </row>
    <row r="29" spans="1:7" s="55" customFormat="1" ht="12" x14ac:dyDescent="0.2">
      <c r="A29" s="54"/>
      <c r="B29" s="63" t="s">
        <v>81</v>
      </c>
      <c r="C29" s="69"/>
      <c r="D29" s="133">
        <v>210608</v>
      </c>
      <c r="E29" s="134">
        <v>191874</v>
      </c>
    </row>
    <row r="30" spans="1:7" s="55" customFormat="1" ht="12" x14ac:dyDescent="0.2">
      <c r="A30" s="54"/>
      <c r="B30" s="64" t="s">
        <v>150</v>
      </c>
      <c r="C30" s="69" t="s">
        <v>157</v>
      </c>
      <c r="D30" s="191">
        <v>0</v>
      </c>
      <c r="E30" s="136">
        <v>1284642</v>
      </c>
    </row>
    <row r="31" spans="1:7" s="55" customFormat="1" ht="12" x14ac:dyDescent="0.2">
      <c r="A31" s="56"/>
      <c r="B31" s="64" t="s">
        <v>82</v>
      </c>
      <c r="C31" s="69"/>
      <c r="D31" s="192">
        <v>0</v>
      </c>
      <c r="E31" s="132">
        <v>-8347</v>
      </c>
    </row>
    <row r="32" spans="1:7" s="55" customFormat="1" ht="12" x14ac:dyDescent="0.2">
      <c r="A32" s="56"/>
      <c r="B32" s="64" t="s">
        <v>83</v>
      </c>
      <c r="C32" s="69"/>
      <c r="D32" s="137">
        <f>+D31+D30+D28+D27+D24+D21+D20+D16+D11</f>
        <v>554113</v>
      </c>
      <c r="E32" s="185">
        <f>+E31+E30+E28+E27+E24+E21+E20+E16+E11</f>
        <v>78832</v>
      </c>
      <c r="G32" s="67"/>
    </row>
    <row r="33" spans="1:5" s="55" customFormat="1" ht="12" x14ac:dyDescent="0.2">
      <c r="A33" s="53"/>
      <c r="B33" s="62"/>
      <c r="C33" s="69"/>
      <c r="D33" s="129"/>
      <c r="E33" s="130"/>
    </row>
    <row r="34" spans="1:5" s="55" customFormat="1" ht="12" x14ac:dyDescent="0.2">
      <c r="A34" s="56"/>
      <c r="B34" s="64" t="s">
        <v>100</v>
      </c>
      <c r="C34" s="69"/>
      <c r="D34" s="131">
        <f>+D35</f>
        <v>75956</v>
      </c>
      <c r="E34" s="132">
        <f>+E35</f>
        <v>196015</v>
      </c>
    </row>
    <row r="35" spans="1:5" s="55" customFormat="1" ht="12" x14ac:dyDescent="0.2">
      <c r="A35" s="54"/>
      <c r="B35" s="63" t="s">
        <v>84</v>
      </c>
      <c r="C35" s="69"/>
      <c r="D35" s="194">
        <f>+D36+D37</f>
        <v>75956</v>
      </c>
      <c r="E35" s="193">
        <f>+E36+E37</f>
        <v>196015</v>
      </c>
    </row>
    <row r="36" spans="1:5" s="55" customFormat="1" ht="12" x14ac:dyDescent="0.2">
      <c r="A36" s="53"/>
      <c r="B36" s="62" t="s">
        <v>85</v>
      </c>
      <c r="C36" s="69"/>
      <c r="D36" s="133">
        <v>4714</v>
      </c>
      <c r="E36" s="134">
        <v>9251</v>
      </c>
    </row>
    <row r="37" spans="1:5" s="55" customFormat="1" ht="12" x14ac:dyDescent="0.2">
      <c r="A37" s="53"/>
      <c r="B37" s="62" t="s">
        <v>86</v>
      </c>
      <c r="C37" s="69"/>
      <c r="D37" s="133">
        <v>71242</v>
      </c>
      <c r="E37" s="134">
        <v>186764</v>
      </c>
    </row>
    <row r="38" spans="1:5" s="55" customFormat="1" ht="12" x14ac:dyDescent="0.2">
      <c r="A38" s="56"/>
      <c r="B38" s="64" t="s">
        <v>101</v>
      </c>
      <c r="C38" s="69"/>
      <c r="D38" s="135">
        <f>+D39</f>
        <v>-2386</v>
      </c>
      <c r="E38" s="136">
        <f>+E39</f>
        <v>-2614</v>
      </c>
    </row>
    <row r="39" spans="1:5" s="55" customFormat="1" ht="12" x14ac:dyDescent="0.2">
      <c r="A39" s="54"/>
      <c r="B39" s="63" t="s">
        <v>87</v>
      </c>
      <c r="C39" s="69"/>
      <c r="D39" s="133">
        <v>-2386</v>
      </c>
      <c r="E39" s="134">
        <v>-2614</v>
      </c>
    </row>
    <row r="40" spans="1:5" s="55" customFormat="1" ht="12" x14ac:dyDescent="0.2">
      <c r="A40" s="56"/>
      <c r="B40" s="64" t="s">
        <v>111</v>
      </c>
      <c r="C40" s="69" t="s">
        <v>110</v>
      </c>
      <c r="D40" s="135">
        <f>+D41</f>
        <v>-270000</v>
      </c>
      <c r="E40" s="136">
        <f>+E41</f>
        <v>13211</v>
      </c>
    </row>
    <row r="41" spans="1:5" s="55" customFormat="1" ht="12" x14ac:dyDescent="0.2">
      <c r="A41" s="54"/>
      <c r="B41" s="63" t="s">
        <v>88</v>
      </c>
      <c r="C41" s="69"/>
      <c r="D41" s="133">
        <v>-270000</v>
      </c>
      <c r="E41" s="134">
        <v>13211</v>
      </c>
    </row>
    <row r="42" spans="1:5" s="55" customFormat="1" ht="12" x14ac:dyDescent="0.2">
      <c r="A42" s="56"/>
      <c r="B42" s="64" t="s">
        <v>89</v>
      </c>
      <c r="C42" s="69"/>
      <c r="D42" s="138">
        <f>+D34+D38+D40</f>
        <v>-196430</v>
      </c>
      <c r="E42" s="185">
        <f>+E34+E38+E40</f>
        <v>206612</v>
      </c>
    </row>
    <row r="43" spans="1:5" s="55" customFormat="1" ht="12" x14ac:dyDescent="0.2">
      <c r="A43" s="56"/>
      <c r="B43" s="64" t="s">
        <v>90</v>
      </c>
      <c r="C43" s="69"/>
      <c r="D43" s="131">
        <f>+D32+D42</f>
        <v>357683</v>
      </c>
      <c r="E43" s="132">
        <f>+E32+E42</f>
        <v>285444</v>
      </c>
    </row>
    <row r="44" spans="1:5" s="55" customFormat="1" ht="12" x14ac:dyDescent="0.2">
      <c r="A44" s="56"/>
      <c r="B44" s="64" t="s">
        <v>91</v>
      </c>
      <c r="C44" s="69" t="s">
        <v>65</v>
      </c>
      <c r="D44" s="139">
        <f>+D43</f>
        <v>357683</v>
      </c>
      <c r="E44" s="140">
        <f>+E43</f>
        <v>285444</v>
      </c>
    </row>
    <row r="45" spans="1:5" s="55" customFormat="1" ht="12" x14ac:dyDescent="0.2">
      <c r="A45" s="53"/>
      <c r="B45" s="62"/>
      <c r="C45" s="69"/>
      <c r="D45" s="129"/>
      <c r="E45" s="130"/>
    </row>
    <row r="46" spans="1:5" s="55" customFormat="1" ht="12" x14ac:dyDescent="0.2">
      <c r="A46" s="56"/>
      <c r="B46" s="64" t="s">
        <v>112</v>
      </c>
      <c r="C46" s="69"/>
      <c r="D46" s="129"/>
      <c r="E46" s="130"/>
    </row>
    <row r="47" spans="1:5" s="55" customFormat="1" ht="12" x14ac:dyDescent="0.2">
      <c r="A47" s="54"/>
      <c r="B47" s="63" t="s">
        <v>92</v>
      </c>
      <c r="C47" s="69" t="s">
        <v>43</v>
      </c>
      <c r="D47" s="196">
        <v>794187</v>
      </c>
      <c r="E47" s="142">
        <v>5507243</v>
      </c>
    </row>
    <row r="48" spans="1:5" s="55" customFormat="1" ht="12" x14ac:dyDescent="0.2">
      <c r="A48" s="56"/>
      <c r="B48" s="64" t="s">
        <v>102</v>
      </c>
      <c r="C48" s="69"/>
      <c r="D48" s="143"/>
      <c r="E48" s="144"/>
    </row>
    <row r="49" spans="1:5" s="55" customFormat="1" ht="12" x14ac:dyDescent="0.2">
      <c r="A49" s="56"/>
      <c r="B49" s="64" t="s">
        <v>103</v>
      </c>
      <c r="C49" s="69"/>
      <c r="D49" s="145">
        <f>+D47</f>
        <v>794187</v>
      </c>
      <c r="E49" s="146">
        <f>+E47</f>
        <v>5507243</v>
      </c>
    </row>
    <row r="50" spans="1:5" s="55" customFormat="1" ht="12" x14ac:dyDescent="0.2">
      <c r="A50" s="56"/>
      <c r="B50" s="64" t="s">
        <v>113</v>
      </c>
      <c r="C50" s="69"/>
      <c r="D50" s="127"/>
      <c r="E50" s="128"/>
    </row>
    <row r="51" spans="1:5" s="55" customFormat="1" ht="12" x14ac:dyDescent="0.2">
      <c r="A51" s="54"/>
      <c r="B51" s="63" t="s">
        <v>92</v>
      </c>
      <c r="C51" s="69" t="s">
        <v>43</v>
      </c>
      <c r="D51" s="141">
        <v>-210608</v>
      </c>
      <c r="E51" s="142">
        <v>-191874</v>
      </c>
    </row>
    <row r="52" spans="1:5" s="55" customFormat="1" ht="12" x14ac:dyDescent="0.2">
      <c r="A52" s="56"/>
      <c r="B52" s="64" t="s">
        <v>93</v>
      </c>
      <c r="C52" s="69"/>
      <c r="D52" s="147">
        <f>+D51</f>
        <v>-210608</v>
      </c>
      <c r="E52" s="148">
        <f>+E51</f>
        <v>-191874</v>
      </c>
    </row>
    <row r="53" spans="1:5" s="55" customFormat="1" ht="12" x14ac:dyDescent="0.2">
      <c r="A53" s="53"/>
      <c r="B53" s="62"/>
      <c r="C53" s="69"/>
      <c r="D53" s="127"/>
      <c r="E53" s="128"/>
    </row>
    <row r="54" spans="1:5" s="55" customFormat="1" ht="12" x14ac:dyDescent="0.2">
      <c r="A54" s="53"/>
      <c r="B54" s="64" t="s">
        <v>104</v>
      </c>
      <c r="C54" s="69"/>
      <c r="D54" s="129"/>
      <c r="E54" s="130"/>
    </row>
    <row r="55" spans="1:5" s="55" customFormat="1" ht="12" x14ac:dyDescent="0.2">
      <c r="A55" s="56"/>
      <c r="B55" s="64" t="s">
        <v>105</v>
      </c>
      <c r="C55" s="69"/>
      <c r="D55" s="145">
        <f>+D49+D52</f>
        <v>583579</v>
      </c>
      <c r="E55" s="146">
        <f>+E49+E52</f>
        <v>5315369</v>
      </c>
    </row>
    <row r="56" spans="1:5" s="55" customFormat="1" ht="12.75" thickBot="1" x14ac:dyDescent="0.25">
      <c r="A56" s="57"/>
      <c r="B56" s="65" t="s">
        <v>94</v>
      </c>
      <c r="C56" s="70"/>
      <c r="D56" s="149">
        <f>+D55+D44</f>
        <v>941262</v>
      </c>
      <c r="E56" s="150">
        <f>+E55+E44</f>
        <v>5600813</v>
      </c>
    </row>
    <row r="58" spans="1:5" ht="34.15" customHeight="1" x14ac:dyDescent="0.2">
      <c r="A58" s="216" t="s">
        <v>170</v>
      </c>
      <c r="B58" s="216"/>
      <c r="C58" s="216"/>
      <c r="D58" s="216"/>
      <c r="E58" s="216"/>
    </row>
  </sheetData>
  <mergeCells count="6">
    <mergeCell ref="A1:E1"/>
    <mergeCell ref="A5:E5"/>
    <mergeCell ref="A6:E6"/>
    <mergeCell ref="A58:E58"/>
    <mergeCell ref="A2:E2"/>
    <mergeCell ref="A3:E3"/>
  </mergeCells>
  <printOptions horizontalCentered="1" verticalCentered="1"/>
  <pageMargins left="0.19685039370078741" right="0.19685039370078741" top="0" bottom="0" header="0" footer="0.19685039370078741"/>
  <pageSetup paperSize="9" scale="97" firstPageNumber="2" orientation="portrait" useFirstPageNumber="1" r:id="rId1"/>
  <headerFooter>
    <oddFooter>&amp;R&amp;"-,Bold"&amp;9&amp;P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L69"/>
  <sheetViews>
    <sheetView topLeftCell="A33" zoomScaleNormal="100" workbookViewId="0">
      <selection activeCell="C56" sqref="C56"/>
    </sheetView>
  </sheetViews>
  <sheetFormatPr baseColWidth="10" defaultColWidth="9.140625" defaultRowHeight="13.5" x14ac:dyDescent="0.25"/>
  <cols>
    <col min="1" max="1" width="1.5703125" style="73" customWidth="1"/>
    <col min="2" max="2" width="80.28515625" style="73" customWidth="1"/>
    <col min="3" max="4" width="12.42578125" style="73" customWidth="1"/>
    <col min="5" max="5" width="12.42578125" style="108" customWidth="1"/>
    <col min="6" max="16384" width="9.140625" style="73"/>
  </cols>
  <sheetData>
    <row r="1" spans="1:12" x14ac:dyDescent="0.25">
      <c r="A1" s="164"/>
      <c r="B1" s="164"/>
      <c r="C1" s="164"/>
      <c r="D1" s="164"/>
      <c r="E1" s="165"/>
      <c r="F1" s="164"/>
      <c r="G1" s="164"/>
      <c r="H1" s="164"/>
      <c r="I1" s="164"/>
      <c r="J1" s="164"/>
      <c r="K1" s="164"/>
      <c r="L1" s="164"/>
    </row>
    <row r="2" spans="1:12" x14ac:dyDescent="0.25">
      <c r="A2" s="164"/>
      <c r="B2" s="164"/>
      <c r="C2" s="164"/>
      <c r="D2" s="164"/>
      <c r="E2" s="165"/>
      <c r="F2" s="164"/>
      <c r="G2" s="164"/>
      <c r="H2" s="164"/>
      <c r="I2" s="164"/>
      <c r="J2" s="164"/>
      <c r="K2" s="164"/>
      <c r="L2" s="164"/>
    </row>
    <row r="3" spans="1:12" ht="14.25" thickBot="1" x14ac:dyDescent="0.3">
      <c r="A3" s="164"/>
      <c r="B3" s="164"/>
      <c r="C3" s="164"/>
      <c r="D3" s="164"/>
      <c r="E3" s="165"/>
      <c r="F3" s="164"/>
      <c r="G3" s="164"/>
      <c r="H3" s="164"/>
      <c r="I3" s="164"/>
      <c r="J3" s="164"/>
      <c r="K3" s="164"/>
      <c r="L3" s="164"/>
    </row>
    <row r="4" spans="1:12" s="80" customFormat="1" ht="12.75" customHeight="1" x14ac:dyDescent="0.3">
      <c r="A4" s="74"/>
      <c r="B4" s="75"/>
      <c r="C4" s="76"/>
      <c r="D4" s="77" t="s">
        <v>2</v>
      </c>
      <c r="E4" s="78" t="s">
        <v>2</v>
      </c>
      <c r="F4" s="79"/>
      <c r="G4" s="79"/>
      <c r="H4" s="79"/>
      <c r="I4" s="79"/>
      <c r="J4" s="79"/>
      <c r="K4" s="79"/>
      <c r="L4" s="79"/>
    </row>
    <row r="5" spans="1:12" s="80" customFormat="1" ht="12.75" customHeight="1" x14ac:dyDescent="0.3">
      <c r="A5" s="81"/>
      <c r="B5" s="82"/>
      <c r="C5" s="82" t="s">
        <v>152</v>
      </c>
      <c r="D5" s="83">
        <v>2015</v>
      </c>
      <c r="E5" s="84">
        <v>2014</v>
      </c>
      <c r="F5" s="79"/>
      <c r="G5" s="79"/>
      <c r="H5" s="79"/>
      <c r="I5" s="79"/>
      <c r="J5" s="79"/>
      <c r="K5" s="79"/>
      <c r="L5" s="79"/>
    </row>
    <row r="6" spans="1:12" ht="12.75" customHeight="1" x14ac:dyDescent="0.25">
      <c r="A6" s="166"/>
      <c r="B6" s="167"/>
      <c r="C6" s="167"/>
      <c r="D6" s="168"/>
      <c r="E6" s="187"/>
      <c r="F6" s="164"/>
      <c r="G6" s="164"/>
      <c r="H6" s="164"/>
      <c r="I6" s="164"/>
      <c r="J6" s="164"/>
      <c r="K6" s="164"/>
      <c r="L6" s="164"/>
    </row>
    <row r="7" spans="1:12" s="80" customFormat="1" ht="12.75" customHeight="1" x14ac:dyDescent="0.3">
      <c r="A7" s="85"/>
      <c r="B7" s="86" t="s">
        <v>117</v>
      </c>
      <c r="C7" s="87"/>
      <c r="D7" s="88">
        <v>-3560564</v>
      </c>
      <c r="E7" s="89">
        <v>-8284835</v>
      </c>
      <c r="F7" s="79"/>
      <c r="G7" s="79"/>
      <c r="H7" s="79"/>
      <c r="I7" s="79"/>
      <c r="J7" s="79"/>
      <c r="K7" s="79"/>
      <c r="L7" s="79"/>
    </row>
    <row r="8" spans="1:12" ht="12.75" customHeight="1" x14ac:dyDescent="0.25">
      <c r="A8" s="166"/>
      <c r="B8" s="86" t="s">
        <v>114</v>
      </c>
      <c r="C8" s="90"/>
      <c r="D8" s="197">
        <v>357683</v>
      </c>
      <c r="E8" s="188">
        <v>285444</v>
      </c>
      <c r="F8" s="164"/>
      <c r="G8" s="91"/>
      <c r="H8" s="164"/>
      <c r="I8" s="164"/>
      <c r="J8" s="164"/>
      <c r="K8" s="164"/>
      <c r="L8" s="164"/>
    </row>
    <row r="9" spans="1:12" ht="12.75" customHeight="1" x14ac:dyDescent="0.25">
      <c r="A9" s="166"/>
      <c r="B9" s="86" t="s">
        <v>118</v>
      </c>
      <c r="C9" s="90"/>
      <c r="D9" s="198">
        <v>722596</v>
      </c>
      <c r="E9" s="109">
        <v>-1467509</v>
      </c>
      <c r="G9" s="164"/>
      <c r="H9" s="164"/>
      <c r="I9" s="164"/>
      <c r="J9" s="164"/>
      <c r="K9" s="164"/>
      <c r="L9" s="164"/>
    </row>
    <row r="10" spans="1:12" ht="12.75" customHeight="1" x14ac:dyDescent="0.25">
      <c r="A10" s="166"/>
      <c r="B10" s="92" t="s">
        <v>119</v>
      </c>
      <c r="C10" s="115" t="s">
        <v>109</v>
      </c>
      <c r="D10" s="199">
        <v>227280</v>
      </c>
      <c r="E10" s="93">
        <v>207078</v>
      </c>
      <c r="F10" s="186"/>
      <c r="G10" s="169"/>
      <c r="H10" s="164"/>
      <c r="I10" s="164"/>
      <c r="J10" s="164"/>
      <c r="K10" s="164"/>
      <c r="L10" s="164"/>
    </row>
    <row r="11" spans="1:12" ht="12.75" customHeight="1" x14ac:dyDescent="0.25">
      <c r="A11" s="166"/>
      <c r="B11" s="92" t="s">
        <v>120</v>
      </c>
      <c r="C11" s="115"/>
      <c r="D11" s="199">
        <v>270000</v>
      </c>
      <c r="E11" s="93">
        <v>-13211</v>
      </c>
      <c r="F11" s="186"/>
      <c r="G11" s="169"/>
      <c r="H11" s="164"/>
      <c r="I11" s="164"/>
      <c r="J11" s="164"/>
      <c r="K11" s="164"/>
      <c r="L11" s="164"/>
    </row>
    <row r="12" spans="1:12" ht="12.75" customHeight="1" x14ac:dyDescent="0.25">
      <c r="A12" s="166"/>
      <c r="B12" s="92" t="s">
        <v>121</v>
      </c>
      <c r="C12" s="90"/>
      <c r="D12" s="177">
        <v>0</v>
      </c>
      <c r="E12" s="93">
        <v>-1284642</v>
      </c>
      <c r="F12" s="186"/>
      <c r="G12" s="169"/>
      <c r="H12" s="164"/>
      <c r="I12" s="164"/>
      <c r="J12" s="164"/>
      <c r="K12" s="164"/>
      <c r="L12" s="164"/>
    </row>
    <row r="13" spans="1:12" ht="12.75" customHeight="1" x14ac:dyDescent="0.25">
      <c r="A13" s="166"/>
      <c r="B13" s="92" t="s">
        <v>122</v>
      </c>
      <c r="C13" s="115" t="s">
        <v>26</v>
      </c>
      <c r="D13" s="199">
        <v>-210608</v>
      </c>
      <c r="E13" s="93">
        <v>-191874</v>
      </c>
      <c r="F13" s="186"/>
      <c r="G13" s="169"/>
      <c r="H13" s="164"/>
      <c r="I13" s="164"/>
      <c r="J13" s="164"/>
      <c r="K13" s="164"/>
      <c r="L13" s="164"/>
    </row>
    <row r="14" spans="1:12" ht="12.75" customHeight="1" x14ac:dyDescent="0.25">
      <c r="A14" s="166"/>
      <c r="B14" s="92" t="s">
        <v>123</v>
      </c>
      <c r="C14" s="90"/>
      <c r="D14" s="177">
        <v>0</v>
      </c>
      <c r="E14" s="93">
        <v>97</v>
      </c>
      <c r="F14" s="186"/>
      <c r="G14" s="169"/>
      <c r="H14" s="164"/>
      <c r="I14" s="164"/>
      <c r="J14" s="164"/>
      <c r="K14" s="164"/>
      <c r="L14" s="164"/>
    </row>
    <row r="15" spans="1:12" ht="12.75" customHeight="1" x14ac:dyDescent="0.25">
      <c r="A15" s="166"/>
      <c r="B15" s="92" t="s">
        <v>124</v>
      </c>
      <c r="C15" s="90"/>
      <c r="D15" s="199">
        <v>-75956</v>
      </c>
      <c r="E15" s="93">
        <v>-196015</v>
      </c>
      <c r="F15" s="186"/>
      <c r="G15" s="169"/>
      <c r="H15" s="164"/>
      <c r="I15" s="164"/>
      <c r="J15" s="164"/>
      <c r="K15" s="164"/>
      <c r="L15" s="164"/>
    </row>
    <row r="16" spans="1:12" s="80" customFormat="1" ht="12.75" customHeight="1" x14ac:dyDescent="0.3">
      <c r="A16" s="85"/>
      <c r="B16" s="92" t="s">
        <v>125</v>
      </c>
      <c r="C16" s="90"/>
      <c r="D16" s="199">
        <v>2386</v>
      </c>
      <c r="E16" s="93">
        <v>2614</v>
      </c>
      <c r="F16" s="186"/>
      <c r="G16" s="103"/>
      <c r="H16" s="79"/>
      <c r="I16" s="79"/>
      <c r="J16" s="79"/>
      <c r="K16" s="79"/>
      <c r="L16" s="79"/>
    </row>
    <row r="17" spans="1:12" s="80" customFormat="1" ht="12.75" customHeight="1" x14ac:dyDescent="0.3">
      <c r="A17" s="166"/>
      <c r="B17" s="92" t="s">
        <v>126</v>
      </c>
      <c r="C17" s="115" t="s">
        <v>110</v>
      </c>
      <c r="D17" s="199">
        <v>509494</v>
      </c>
      <c r="E17" s="93">
        <v>8444</v>
      </c>
      <c r="F17" s="79"/>
      <c r="G17" s="103"/>
      <c r="H17" s="79"/>
      <c r="I17" s="79"/>
      <c r="J17" s="79"/>
      <c r="K17" s="79"/>
      <c r="L17" s="79"/>
    </row>
    <row r="18" spans="1:12" ht="12.75" customHeight="1" x14ac:dyDescent="0.25">
      <c r="A18" s="166"/>
      <c r="B18" s="86" t="s">
        <v>127</v>
      </c>
      <c r="C18" s="87"/>
      <c r="D18" s="200">
        <v>-4716919</v>
      </c>
      <c r="E18" s="110">
        <v>-7296966</v>
      </c>
      <c r="F18" s="164"/>
      <c r="G18" s="164"/>
      <c r="H18" s="164"/>
      <c r="I18" s="164"/>
      <c r="J18" s="164"/>
      <c r="K18" s="164"/>
      <c r="L18" s="164"/>
    </row>
    <row r="19" spans="1:12" ht="12.75" customHeight="1" x14ac:dyDescent="0.25">
      <c r="A19" s="166"/>
      <c r="B19" s="92" t="s">
        <v>128</v>
      </c>
      <c r="C19" s="90"/>
      <c r="D19" s="199">
        <v>331312</v>
      </c>
      <c r="E19" s="93">
        <v>-1377318</v>
      </c>
      <c r="F19" s="186"/>
      <c r="G19" s="169"/>
      <c r="H19" s="164"/>
      <c r="I19" s="164"/>
      <c r="J19" s="164"/>
      <c r="K19" s="164"/>
      <c r="L19" s="164"/>
    </row>
    <row r="20" spans="1:12" ht="12.75" customHeight="1" x14ac:dyDescent="0.25">
      <c r="A20" s="85"/>
      <c r="B20" s="92" t="s">
        <v>129</v>
      </c>
      <c r="C20" s="90"/>
      <c r="D20" s="199">
        <v>-150773</v>
      </c>
      <c r="E20" s="93">
        <v>-36891</v>
      </c>
      <c r="F20" s="186"/>
      <c r="G20" s="169"/>
      <c r="H20" s="164"/>
      <c r="I20" s="164"/>
      <c r="J20" s="164"/>
      <c r="K20" s="164"/>
      <c r="L20" s="164"/>
    </row>
    <row r="21" spans="1:12" s="80" customFormat="1" ht="12.75" customHeight="1" x14ac:dyDescent="0.3">
      <c r="A21" s="85"/>
      <c r="B21" s="92" t="s">
        <v>130</v>
      </c>
      <c r="C21" s="90"/>
      <c r="D21" s="199">
        <v>-4944148</v>
      </c>
      <c r="E21" s="93">
        <v>-5591221</v>
      </c>
      <c r="F21" s="186"/>
      <c r="G21" s="103"/>
      <c r="H21" s="79"/>
      <c r="I21" s="79"/>
      <c r="J21" s="79"/>
      <c r="K21" s="79"/>
      <c r="L21" s="79"/>
    </row>
    <row r="22" spans="1:12" ht="12.75" customHeight="1" x14ac:dyDescent="0.25">
      <c r="A22" s="85"/>
      <c r="B22" s="92" t="s">
        <v>131</v>
      </c>
      <c r="C22" s="90"/>
      <c r="D22" s="199">
        <v>46690</v>
      </c>
      <c r="E22" s="93">
        <v>-291536</v>
      </c>
      <c r="F22" s="186"/>
      <c r="G22" s="169"/>
      <c r="H22" s="164"/>
      <c r="I22" s="164"/>
      <c r="J22" s="164"/>
      <c r="K22" s="164"/>
      <c r="L22" s="164"/>
    </row>
    <row r="23" spans="1:12" ht="12.75" customHeight="1" x14ac:dyDescent="0.25">
      <c r="A23" s="166"/>
      <c r="B23" s="86" t="s">
        <v>132</v>
      </c>
      <c r="C23" s="87"/>
      <c r="D23" s="200">
        <v>76076</v>
      </c>
      <c r="E23" s="110">
        <v>194196</v>
      </c>
      <c r="F23" s="164"/>
      <c r="G23" s="164"/>
      <c r="H23" s="164"/>
      <c r="I23" s="164"/>
      <c r="J23" s="164"/>
      <c r="K23" s="164"/>
      <c r="L23" s="164"/>
    </row>
    <row r="24" spans="1:12" ht="12.75" customHeight="1" x14ac:dyDescent="0.25">
      <c r="A24" s="166"/>
      <c r="B24" s="92" t="s">
        <v>133</v>
      </c>
      <c r="C24" s="90"/>
      <c r="D24" s="199">
        <v>80751</v>
      </c>
      <c r="E24" s="93">
        <v>194196</v>
      </c>
      <c r="F24" s="170"/>
      <c r="G24" s="164"/>
      <c r="H24" s="164"/>
      <c r="I24" s="164"/>
      <c r="J24" s="164"/>
      <c r="K24" s="164"/>
      <c r="L24" s="164"/>
    </row>
    <row r="25" spans="1:12" ht="12.75" customHeight="1" x14ac:dyDescent="0.25">
      <c r="A25" s="166"/>
      <c r="B25" s="171" t="s">
        <v>163</v>
      </c>
      <c r="C25" s="90"/>
      <c r="D25" s="205">
        <v>-4675</v>
      </c>
      <c r="E25" s="111">
        <v>0</v>
      </c>
      <c r="F25" s="170"/>
      <c r="G25" s="164"/>
      <c r="H25" s="164"/>
      <c r="I25" s="164"/>
      <c r="J25" s="164"/>
      <c r="K25" s="164"/>
      <c r="L25" s="164"/>
    </row>
    <row r="26" spans="1:12" ht="12.75" customHeight="1" x14ac:dyDescent="0.25">
      <c r="A26" s="166"/>
      <c r="B26" s="92"/>
      <c r="C26" s="90"/>
      <c r="D26" s="199"/>
      <c r="E26" s="93"/>
      <c r="F26" s="164"/>
      <c r="G26" s="164"/>
      <c r="H26" s="164"/>
      <c r="I26" s="164"/>
      <c r="J26" s="164"/>
      <c r="K26" s="164"/>
      <c r="L26" s="164"/>
    </row>
    <row r="27" spans="1:12" ht="12.75" customHeight="1" x14ac:dyDescent="0.25">
      <c r="A27" s="166"/>
      <c r="B27" s="86" t="s">
        <v>134</v>
      </c>
      <c r="C27" s="94"/>
      <c r="D27" s="201">
        <v>2656325.33</v>
      </c>
      <c r="E27" s="112">
        <v>150060</v>
      </c>
      <c r="F27" s="164"/>
      <c r="G27" s="164"/>
      <c r="H27" s="164"/>
      <c r="I27" s="164"/>
      <c r="J27" s="164"/>
      <c r="K27" s="164"/>
      <c r="L27" s="164"/>
    </row>
    <row r="28" spans="1:12" ht="12.75" customHeight="1" x14ac:dyDescent="0.25">
      <c r="A28" s="166"/>
      <c r="B28" s="96"/>
      <c r="C28" s="94"/>
      <c r="D28" s="199"/>
      <c r="E28" s="93"/>
      <c r="F28" s="164"/>
      <c r="G28" s="164"/>
      <c r="H28" s="164"/>
      <c r="I28" s="164"/>
      <c r="J28" s="164"/>
      <c r="K28" s="164"/>
      <c r="L28" s="164"/>
    </row>
    <row r="29" spans="1:12" ht="12.75" customHeight="1" x14ac:dyDescent="0.25">
      <c r="A29" s="166"/>
      <c r="B29" s="86" t="s">
        <v>135</v>
      </c>
      <c r="C29" s="94"/>
      <c r="D29" s="200">
        <v>-1688065.67</v>
      </c>
      <c r="E29" s="110">
        <v>-5646762</v>
      </c>
      <c r="F29" s="164"/>
      <c r="G29" s="164"/>
      <c r="H29" s="164"/>
      <c r="I29" s="164"/>
      <c r="J29" s="164"/>
      <c r="K29" s="164"/>
      <c r="L29" s="164"/>
    </row>
    <row r="30" spans="1:12" ht="12.75" customHeight="1" x14ac:dyDescent="0.25">
      <c r="A30" s="166"/>
      <c r="B30" s="92" t="s">
        <v>136</v>
      </c>
      <c r="C30" s="115" t="s">
        <v>18</v>
      </c>
      <c r="D30" s="199">
        <v>-740711</v>
      </c>
      <c r="E30" s="93">
        <v>-5494519</v>
      </c>
      <c r="F30" s="164"/>
      <c r="G30" s="164"/>
      <c r="H30" s="164"/>
      <c r="I30" s="164"/>
      <c r="J30" s="164"/>
      <c r="K30" s="164"/>
      <c r="L30" s="164"/>
    </row>
    <row r="31" spans="1:12" ht="12.75" customHeight="1" x14ac:dyDescent="0.25">
      <c r="A31" s="166"/>
      <c r="B31" s="92" t="s">
        <v>137</v>
      </c>
      <c r="C31" s="115" t="s">
        <v>9</v>
      </c>
      <c r="D31" s="177">
        <v>0</v>
      </c>
      <c r="E31" s="93">
        <v>-112561</v>
      </c>
      <c r="F31" s="164"/>
      <c r="G31" s="164"/>
      <c r="H31" s="164"/>
      <c r="I31" s="164"/>
      <c r="J31" s="164"/>
      <c r="K31" s="164"/>
      <c r="L31" s="164"/>
    </row>
    <row r="32" spans="1:12" ht="12.75" customHeight="1" x14ac:dyDescent="0.25">
      <c r="A32" s="166"/>
      <c r="B32" s="92" t="s">
        <v>138</v>
      </c>
      <c r="C32" s="115" t="s">
        <v>14</v>
      </c>
      <c r="D32" s="199">
        <v>-947354.67</v>
      </c>
      <c r="E32" s="93">
        <v>-39682</v>
      </c>
      <c r="F32" s="164"/>
      <c r="G32" s="164"/>
      <c r="H32" s="164"/>
      <c r="I32" s="164"/>
      <c r="J32" s="164"/>
      <c r="K32" s="164"/>
      <c r="L32" s="164"/>
    </row>
    <row r="33" spans="1:12" ht="12.75" customHeight="1" x14ac:dyDescent="0.25">
      <c r="A33" s="166"/>
      <c r="B33" s="92" t="s">
        <v>139</v>
      </c>
      <c r="C33" s="94"/>
      <c r="D33" s="202"/>
      <c r="E33" s="189"/>
      <c r="F33" s="164"/>
      <c r="G33" s="164"/>
      <c r="H33" s="164"/>
      <c r="I33" s="164"/>
      <c r="J33" s="164"/>
      <c r="K33" s="164"/>
      <c r="L33" s="164"/>
    </row>
    <row r="34" spans="1:12" ht="12.75" customHeight="1" x14ac:dyDescent="0.25">
      <c r="A34" s="166"/>
      <c r="B34" s="86" t="s">
        <v>140</v>
      </c>
      <c r="C34" s="94"/>
      <c r="D34" s="200">
        <v>4344391</v>
      </c>
      <c r="E34" s="110">
        <v>5796822</v>
      </c>
      <c r="F34" s="164"/>
      <c r="G34" s="164"/>
      <c r="H34" s="164"/>
      <c r="I34" s="164"/>
      <c r="J34" s="164"/>
      <c r="K34" s="164"/>
      <c r="L34" s="164"/>
    </row>
    <row r="35" spans="1:12" ht="12.75" customHeight="1" x14ac:dyDescent="0.25">
      <c r="A35" s="166"/>
      <c r="B35" s="92" t="s">
        <v>136</v>
      </c>
      <c r="C35" s="94"/>
      <c r="D35" s="177">
        <v>0</v>
      </c>
      <c r="E35" s="93">
        <v>24106</v>
      </c>
      <c r="F35" s="164"/>
      <c r="G35" s="164"/>
      <c r="H35" s="164"/>
      <c r="I35" s="164"/>
      <c r="J35" s="164"/>
      <c r="K35" s="164"/>
      <c r="L35" s="164"/>
    </row>
    <row r="36" spans="1:12" ht="12.75" customHeight="1" x14ac:dyDescent="0.25">
      <c r="A36" s="166"/>
      <c r="B36" s="92" t="s">
        <v>139</v>
      </c>
      <c r="C36" s="115" t="s">
        <v>62</v>
      </c>
      <c r="D36" s="199">
        <v>4344391</v>
      </c>
      <c r="E36" s="93">
        <v>5772716</v>
      </c>
      <c r="F36" s="164"/>
      <c r="G36" s="164"/>
      <c r="H36" s="164"/>
      <c r="I36" s="164"/>
      <c r="J36" s="164"/>
      <c r="K36" s="164"/>
      <c r="L36" s="164"/>
    </row>
    <row r="37" spans="1:12" ht="12.75" customHeight="1" x14ac:dyDescent="0.25">
      <c r="A37" s="166"/>
      <c r="B37" s="171"/>
      <c r="C37" s="94"/>
      <c r="D37" s="199"/>
      <c r="E37" s="93"/>
      <c r="F37" s="164"/>
      <c r="G37" s="164"/>
      <c r="H37" s="164"/>
      <c r="I37" s="164"/>
      <c r="J37" s="164"/>
      <c r="K37" s="164"/>
      <c r="L37" s="164"/>
    </row>
    <row r="38" spans="1:12" ht="12.75" customHeight="1" x14ac:dyDescent="0.25">
      <c r="A38" s="166"/>
      <c r="B38" s="86" t="s">
        <v>141</v>
      </c>
      <c r="C38" s="94"/>
      <c r="D38" s="201">
        <v>865741</v>
      </c>
      <c r="E38" s="112">
        <v>5524302</v>
      </c>
      <c r="F38" s="164"/>
      <c r="G38" s="164"/>
      <c r="H38" s="164"/>
      <c r="I38" s="164"/>
      <c r="J38" s="164"/>
      <c r="K38" s="164"/>
      <c r="L38" s="164"/>
    </row>
    <row r="39" spans="1:12" ht="12.75" customHeight="1" x14ac:dyDescent="0.25">
      <c r="A39" s="166"/>
      <c r="B39" s="86" t="s">
        <v>142</v>
      </c>
      <c r="C39" s="94"/>
      <c r="D39" s="200">
        <v>794187</v>
      </c>
      <c r="E39" s="110">
        <v>5507243</v>
      </c>
      <c r="F39" s="164"/>
      <c r="G39" s="164"/>
      <c r="H39" s="164"/>
      <c r="I39" s="164"/>
      <c r="J39" s="164"/>
      <c r="K39" s="164"/>
      <c r="L39" s="164"/>
    </row>
    <row r="40" spans="1:12" ht="12.75" customHeight="1" x14ac:dyDescent="0.25">
      <c r="A40" s="166"/>
      <c r="B40" s="92" t="s">
        <v>143</v>
      </c>
      <c r="C40" s="115" t="s">
        <v>43</v>
      </c>
      <c r="D40" s="199">
        <v>794187</v>
      </c>
      <c r="E40" s="93">
        <v>5507243</v>
      </c>
      <c r="F40" s="164"/>
      <c r="G40" s="164"/>
      <c r="H40" s="164"/>
      <c r="I40" s="164"/>
      <c r="J40" s="164"/>
      <c r="K40" s="164"/>
      <c r="L40" s="164"/>
    </row>
    <row r="41" spans="1:12" ht="12.75" customHeight="1" x14ac:dyDescent="0.25">
      <c r="A41" s="166"/>
      <c r="B41" s="86" t="s">
        <v>144</v>
      </c>
      <c r="C41" s="94"/>
      <c r="D41" s="200">
        <v>71554</v>
      </c>
      <c r="E41" s="110">
        <v>17059</v>
      </c>
      <c r="F41" s="164"/>
      <c r="G41" s="164"/>
      <c r="H41" s="164"/>
      <c r="I41" s="164"/>
      <c r="J41" s="164"/>
      <c r="K41" s="164"/>
      <c r="L41" s="164"/>
    </row>
    <row r="42" spans="1:12" ht="12.75" customHeight="1" x14ac:dyDescent="0.25">
      <c r="A42" s="166"/>
      <c r="B42" s="92" t="s">
        <v>145</v>
      </c>
      <c r="C42" s="94"/>
      <c r="D42" s="199">
        <v>79391</v>
      </c>
      <c r="E42" s="93">
        <v>25462</v>
      </c>
      <c r="F42" s="164"/>
      <c r="G42" s="164"/>
      <c r="H42" s="164"/>
      <c r="I42" s="164"/>
      <c r="J42" s="164"/>
      <c r="K42" s="164"/>
      <c r="L42" s="164"/>
    </row>
    <row r="43" spans="1:12" ht="12.75" customHeight="1" x14ac:dyDescent="0.25">
      <c r="A43" s="166"/>
      <c r="B43" s="92" t="s">
        <v>146</v>
      </c>
      <c r="C43" s="94"/>
      <c r="D43" s="199">
        <v>-7837</v>
      </c>
      <c r="E43" s="93">
        <v>-8403</v>
      </c>
      <c r="F43" s="164"/>
      <c r="G43" s="164"/>
      <c r="H43" s="164"/>
      <c r="I43" s="164"/>
      <c r="J43" s="164"/>
      <c r="K43" s="164"/>
      <c r="L43" s="164"/>
    </row>
    <row r="44" spans="1:12" s="99" customFormat="1" ht="12.75" customHeight="1" x14ac:dyDescent="0.3">
      <c r="A44" s="97"/>
      <c r="B44" s="92"/>
      <c r="C44" s="94"/>
      <c r="D44" s="199"/>
      <c r="E44" s="93"/>
      <c r="F44" s="98"/>
      <c r="G44" s="98"/>
      <c r="H44" s="98"/>
      <c r="I44" s="98"/>
      <c r="J44" s="98"/>
      <c r="K44" s="98"/>
      <c r="L44" s="98"/>
    </row>
    <row r="45" spans="1:12" s="99" customFormat="1" ht="12.75" customHeight="1" x14ac:dyDescent="0.3">
      <c r="A45" s="97"/>
      <c r="B45" s="86" t="s">
        <v>147</v>
      </c>
      <c r="C45" s="94"/>
      <c r="D45" s="201">
        <v>-38497.669999999925</v>
      </c>
      <c r="E45" s="112">
        <v>-2610473</v>
      </c>
      <c r="F45" s="98"/>
      <c r="G45" s="98"/>
      <c r="H45" s="98"/>
      <c r="I45" s="98"/>
      <c r="J45" s="98"/>
      <c r="K45" s="98"/>
      <c r="L45" s="98"/>
    </row>
    <row r="46" spans="1:12" s="99" customFormat="1" ht="12.75" customHeight="1" x14ac:dyDescent="0.3">
      <c r="A46" s="97"/>
      <c r="B46" s="86" t="s">
        <v>148</v>
      </c>
      <c r="C46" s="94"/>
      <c r="D46" s="203"/>
      <c r="E46" s="95"/>
      <c r="F46" s="98"/>
      <c r="G46" s="98"/>
      <c r="H46" s="98"/>
      <c r="I46" s="98"/>
      <c r="J46" s="98"/>
      <c r="K46" s="98"/>
      <c r="L46" s="98"/>
    </row>
    <row r="47" spans="1:12" s="99" customFormat="1" ht="12.75" customHeight="1" x14ac:dyDescent="0.3">
      <c r="A47" s="97"/>
      <c r="B47" s="92"/>
      <c r="C47" s="94"/>
      <c r="D47" s="199"/>
      <c r="E47" s="93"/>
      <c r="F47" s="98"/>
      <c r="G47" s="98"/>
      <c r="H47" s="98"/>
      <c r="I47" s="98"/>
      <c r="J47" s="98"/>
      <c r="K47" s="98"/>
      <c r="L47" s="98"/>
    </row>
    <row r="48" spans="1:12" s="99" customFormat="1" ht="15" x14ac:dyDescent="0.3">
      <c r="A48" s="85"/>
      <c r="B48" s="92" t="s">
        <v>115</v>
      </c>
      <c r="C48" s="94"/>
      <c r="D48" s="200">
        <v>15532628</v>
      </c>
      <c r="E48" s="110">
        <v>18143101</v>
      </c>
      <c r="F48" s="98"/>
      <c r="G48" s="98"/>
      <c r="H48" s="98"/>
      <c r="I48" s="98"/>
      <c r="J48" s="98"/>
      <c r="K48" s="98"/>
      <c r="L48" s="98"/>
    </row>
    <row r="49" spans="1:12" s="80" customFormat="1" ht="15.75" thickBot="1" x14ac:dyDescent="0.35">
      <c r="A49" s="100"/>
      <c r="B49" s="101" t="s">
        <v>116</v>
      </c>
      <c r="C49" s="102"/>
      <c r="D49" s="204">
        <v>15494130.33</v>
      </c>
      <c r="E49" s="113">
        <v>15532628</v>
      </c>
      <c r="F49" s="79"/>
      <c r="G49" s="79"/>
      <c r="H49" s="79"/>
      <c r="I49" s="79"/>
      <c r="J49" s="79"/>
      <c r="K49" s="79"/>
      <c r="L49" s="79"/>
    </row>
    <row r="50" spans="1:12" x14ac:dyDescent="0.25">
      <c r="A50" s="103"/>
      <c r="B50" s="165"/>
      <c r="C50" s="86"/>
      <c r="D50" s="86"/>
      <c r="E50" s="104"/>
      <c r="F50" s="164"/>
      <c r="G50" s="164"/>
      <c r="H50" s="164"/>
      <c r="I50" s="164"/>
      <c r="J50" s="164"/>
      <c r="K50" s="164"/>
      <c r="L50" s="164"/>
    </row>
    <row r="51" spans="1:12" x14ac:dyDescent="0.25">
      <c r="B51" s="164"/>
      <c r="C51" s="169"/>
      <c r="D51" s="169"/>
      <c r="E51" s="172"/>
      <c r="F51" s="164"/>
      <c r="G51" s="164"/>
      <c r="H51" s="164"/>
      <c r="I51" s="164"/>
      <c r="J51" s="164"/>
      <c r="K51" s="164"/>
      <c r="L51" s="164"/>
    </row>
    <row r="52" spans="1:12" s="72" customFormat="1" ht="15.75" x14ac:dyDescent="0.25">
      <c r="A52" s="169"/>
      <c r="B52" s="164"/>
      <c r="C52" s="105"/>
      <c r="D52" s="105"/>
      <c r="E52" s="178"/>
      <c r="F52" s="71"/>
      <c r="G52" s="71"/>
      <c r="H52" s="71"/>
      <c r="I52" s="71"/>
      <c r="J52" s="71"/>
      <c r="K52" s="71"/>
      <c r="L52" s="71"/>
    </row>
    <row r="53" spans="1:12" ht="15.75" x14ac:dyDescent="0.25">
      <c r="A53" s="164"/>
      <c r="B53" s="164"/>
      <c r="C53" s="106"/>
      <c r="D53" s="106"/>
      <c r="E53" s="173"/>
      <c r="F53" s="164"/>
      <c r="G53" s="164"/>
      <c r="H53" s="164"/>
      <c r="I53" s="164"/>
      <c r="J53" s="164"/>
      <c r="K53" s="164"/>
      <c r="L53" s="164"/>
    </row>
    <row r="54" spans="1:12" ht="15.75" x14ac:dyDescent="0.25">
      <c r="A54" s="107"/>
      <c r="B54" s="164"/>
      <c r="C54" s="174"/>
      <c r="D54" s="190"/>
      <c r="E54" s="175"/>
      <c r="F54" s="164"/>
      <c r="G54" s="164"/>
      <c r="H54" s="164"/>
      <c r="I54" s="164"/>
      <c r="J54" s="164"/>
      <c r="K54" s="164"/>
      <c r="L54" s="164"/>
    </row>
    <row r="55" spans="1:12" x14ac:dyDescent="0.25">
      <c r="A55" s="164"/>
      <c r="B55" s="164"/>
      <c r="C55" s="164"/>
      <c r="D55" s="208"/>
      <c r="E55" s="178"/>
      <c r="F55" s="164"/>
      <c r="G55" s="164"/>
      <c r="H55" s="164"/>
      <c r="I55" s="164"/>
      <c r="J55" s="164"/>
      <c r="K55" s="164"/>
      <c r="L55" s="164"/>
    </row>
    <row r="56" spans="1:12" x14ac:dyDescent="0.25">
      <c r="A56" s="164"/>
      <c r="B56" s="164"/>
      <c r="C56" s="164"/>
      <c r="D56" s="164"/>
      <c r="E56" s="165"/>
      <c r="F56" s="164"/>
      <c r="G56" s="164"/>
      <c r="H56" s="164"/>
      <c r="I56" s="164"/>
      <c r="J56" s="164"/>
      <c r="K56" s="164"/>
      <c r="L56" s="164"/>
    </row>
    <row r="57" spans="1:12" x14ac:dyDescent="0.25">
      <c r="A57" s="164"/>
      <c r="B57" s="164"/>
      <c r="C57" s="164"/>
      <c r="D57" s="164"/>
      <c r="E57" s="165"/>
      <c r="F57" s="164"/>
      <c r="G57" s="164"/>
      <c r="H57" s="164"/>
      <c r="I57" s="164"/>
      <c r="J57" s="164"/>
      <c r="K57" s="164"/>
      <c r="L57" s="164"/>
    </row>
    <row r="58" spans="1:12" x14ac:dyDescent="0.25">
      <c r="A58" s="164"/>
      <c r="B58" s="164"/>
      <c r="C58" s="164"/>
      <c r="D58" s="164"/>
      <c r="E58" s="165"/>
      <c r="F58" s="164"/>
      <c r="G58" s="164"/>
      <c r="H58" s="164"/>
      <c r="I58" s="164"/>
      <c r="J58" s="164"/>
      <c r="K58" s="164"/>
      <c r="L58" s="164"/>
    </row>
    <row r="59" spans="1:12" x14ac:dyDescent="0.25">
      <c r="A59" s="164"/>
      <c r="B59" s="164"/>
      <c r="C59" s="164"/>
      <c r="D59" s="164"/>
      <c r="E59" s="165"/>
      <c r="F59" s="164"/>
      <c r="G59" s="164"/>
      <c r="H59" s="164"/>
      <c r="I59" s="164"/>
      <c r="J59" s="164"/>
      <c r="K59" s="164"/>
      <c r="L59" s="164"/>
    </row>
    <row r="60" spans="1:12" x14ac:dyDescent="0.25">
      <c r="A60" s="164"/>
      <c r="B60" s="164"/>
      <c r="C60" s="164"/>
      <c r="D60" s="164"/>
      <c r="E60" s="165"/>
      <c r="F60" s="164"/>
      <c r="G60" s="164"/>
      <c r="H60" s="164"/>
      <c r="I60" s="164"/>
      <c r="J60" s="164"/>
      <c r="K60" s="164"/>
      <c r="L60" s="164"/>
    </row>
    <row r="61" spans="1:12" x14ac:dyDescent="0.25">
      <c r="A61" s="164"/>
      <c r="B61" s="164"/>
      <c r="C61" s="164"/>
      <c r="D61" s="164"/>
      <c r="E61" s="165"/>
      <c r="F61" s="164"/>
      <c r="G61" s="164"/>
      <c r="H61" s="164"/>
      <c r="I61" s="164"/>
      <c r="J61" s="164"/>
      <c r="K61" s="164"/>
      <c r="L61" s="164"/>
    </row>
    <row r="62" spans="1:12" x14ac:dyDescent="0.25">
      <c r="A62" s="164"/>
      <c r="B62" s="164"/>
      <c r="C62" s="164"/>
      <c r="D62" s="164"/>
      <c r="E62" s="165"/>
      <c r="F62" s="164"/>
      <c r="G62" s="164"/>
      <c r="H62" s="164"/>
      <c r="I62" s="164"/>
      <c r="J62" s="164"/>
      <c r="K62" s="164"/>
      <c r="L62" s="164"/>
    </row>
    <row r="63" spans="1:12" x14ac:dyDescent="0.25">
      <c r="A63" s="164"/>
      <c r="B63" s="164"/>
      <c r="C63" s="164"/>
      <c r="D63" s="164"/>
      <c r="E63" s="165"/>
      <c r="F63" s="164"/>
      <c r="G63" s="164"/>
      <c r="H63" s="164"/>
      <c r="I63" s="164"/>
      <c r="J63" s="164"/>
      <c r="K63" s="164"/>
      <c r="L63" s="164"/>
    </row>
    <row r="64" spans="1:12" x14ac:dyDescent="0.25">
      <c r="A64" s="164"/>
      <c r="B64" s="164"/>
      <c r="C64" s="164"/>
      <c r="D64" s="164"/>
      <c r="E64" s="165"/>
      <c r="F64" s="164"/>
      <c r="G64" s="164"/>
      <c r="H64" s="164"/>
      <c r="I64" s="164"/>
      <c r="J64" s="164"/>
      <c r="K64" s="164"/>
      <c r="L64" s="164"/>
    </row>
    <row r="65" spans="1:12" x14ac:dyDescent="0.25">
      <c r="A65" s="164"/>
      <c r="B65" s="164"/>
      <c r="C65" s="164"/>
      <c r="D65" s="164"/>
      <c r="E65" s="165"/>
      <c r="F65" s="164"/>
      <c r="G65" s="164"/>
      <c r="H65" s="164"/>
      <c r="I65" s="164"/>
      <c r="J65" s="164"/>
      <c r="K65" s="164"/>
      <c r="L65" s="164"/>
    </row>
    <row r="66" spans="1:12" x14ac:dyDescent="0.25">
      <c r="A66" s="164"/>
      <c r="B66" s="164"/>
      <c r="C66" s="164"/>
      <c r="D66" s="164"/>
      <c r="E66" s="165"/>
      <c r="F66" s="164"/>
      <c r="G66" s="164"/>
      <c r="H66" s="164"/>
      <c r="I66" s="164"/>
      <c r="J66" s="164"/>
      <c r="K66" s="164"/>
      <c r="L66" s="164"/>
    </row>
    <row r="67" spans="1:12" x14ac:dyDescent="0.25">
      <c r="A67" s="164"/>
      <c r="B67" s="164"/>
      <c r="C67" s="164"/>
      <c r="D67" s="164"/>
      <c r="E67" s="165"/>
    </row>
    <row r="68" spans="1:12" x14ac:dyDescent="0.25">
      <c r="A68" s="164"/>
      <c r="B68" s="164"/>
      <c r="C68" s="164"/>
      <c r="D68" s="164"/>
      <c r="E68" s="165"/>
    </row>
    <row r="69" spans="1:12" x14ac:dyDescent="0.25">
      <c r="A69" s="164"/>
    </row>
  </sheetData>
  <pageMargins left="0.75" right="0.75" top="0.3" bottom="0.23" header="0.23" footer="0.16"/>
  <pageSetup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22103</EngagementID>
  <LogicalEMSServerID>8046625255170022453</LogicalEMSServerID>
  <WorkingPaperID>1936045655100000200</WorkingPaperID>
</DAEMSEngagementItemInfo>
</file>

<file path=customXml/itemProps1.xml><?xml version="1.0" encoding="utf-8"?>
<ds:datastoreItem xmlns:ds="http://schemas.openxmlformats.org/officeDocument/2006/customXml" ds:itemID="{77C44AA7-688A-4A0E-85B5-EFCAA34EA072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BS</vt:lpstr>
      <vt:lpstr>PL</vt:lpstr>
      <vt:lpstr>EFE </vt:lpstr>
      <vt:lpstr>BS!Área_de_impresión</vt:lpstr>
      <vt:lpstr>PL!Área_de_impresión</vt:lpstr>
      <vt:lpstr>PL!OLE_LINK3</vt:lpstr>
    </vt:vector>
  </TitlesOfParts>
  <Company>Deloitte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Palomo, Paz (ES - Madrid)</dc:creator>
  <cp:lastModifiedBy>alopez</cp:lastModifiedBy>
  <cp:lastPrinted>2016-05-20T10:01:30Z</cp:lastPrinted>
  <dcterms:created xsi:type="dcterms:W3CDTF">2015-04-09T07:31:15Z</dcterms:created>
  <dcterms:modified xsi:type="dcterms:W3CDTF">2016-05-20T10:20:40Z</dcterms:modified>
</cp:coreProperties>
</file>