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eire.lacarsaldias\Documents\Clientes\CLIENTES 2017\FUNDACIÓN ONCE\CCAA para firma\"/>
    </mc:Choice>
  </mc:AlternateContent>
  <bookViews>
    <workbookView xWindow="0" yWindow="0" windowWidth="23040" windowHeight="8832"/>
  </bookViews>
  <sheets>
    <sheet name="BS" sheetId="4" r:id="rId1"/>
    <sheet name="PL" sheetId="8" r:id="rId2"/>
  </sheets>
  <externalReferences>
    <externalReference r:id="rId3"/>
    <externalReference r:id="rId4"/>
  </externalReferences>
  <definedNames>
    <definedName name="a" hidden="1">{#N/A,#N/A,FALSE,"Aging Summary";#N/A,#N/A,FALSE,"Ratio Analysis";#N/A,#N/A,FALSE,"Test 120 Day Accts";#N/A,#N/A,FALSE,"Tickmarks"}</definedName>
    <definedName name="AS2DocOpenMode" hidden="1">"AS2DocumentEdit"</definedName>
    <definedName name="av">#REF!</definedName>
    <definedName name="BAO">#REF!</definedName>
    <definedName name="BE">#REF!</definedName>
    <definedName name="BEX">#REF!</definedName>
    <definedName name="BF">#REF!</definedName>
    <definedName name="caja">[1]Sumarias!#REF!</definedName>
    <definedName name="CF_AccruedExpenses">#REF!</definedName>
    <definedName name="CF_Cash">#REF!</definedName>
    <definedName name="CF_CurrentLTDebit">#REF!</definedName>
    <definedName name="CF_DeferredTax">#REF!</definedName>
    <definedName name="CF_Dividends">#REF!</definedName>
    <definedName name="CF_Intangibles">#REF!</definedName>
    <definedName name="CF_Inventories">#REF!</definedName>
    <definedName name="CF_Investments">#REF!</definedName>
    <definedName name="CF_LTDebt">#REF!</definedName>
    <definedName name="CF_NetIncome">#REF!</definedName>
    <definedName name="CF_Payables">#REF!</definedName>
    <definedName name="CF_PrepaidExpenses">#REF!</definedName>
    <definedName name="CF_Property">#REF!</definedName>
    <definedName name="CF_Receivables">#REF!</definedName>
    <definedName name="CF_Shares">#REF!</definedName>
    <definedName name="CF_Taxation">#REF!</definedName>
    <definedName name="Cuentas">[2]Apuntes!$I$15:$I$105</definedName>
    <definedName name="Cuentas_de_balance">[2]Apuntes!#REF!</definedName>
    <definedName name="Excel_BuiltIn_Database">#REF!</definedName>
    <definedName name="OLE_LINK3" localSheetId="1">PL!$F$57</definedName>
    <definedName name="PAO">#REF!</definedName>
    <definedName name="PE">#REF!</definedName>
    <definedName name="PEX">#REF!</definedName>
    <definedName name="PF">#REF!</definedName>
    <definedName name="_xlnm.Print_Area" localSheetId="0">BS!$B$1:$K$44</definedName>
    <definedName name="_xlnm.Print_Area" localSheetId="1">PL!$B$1:$F$59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2">#REF!</definedName>
    <definedName name="TextRefCopy3">#REF!</definedName>
    <definedName name="TextRefCopy4">#REF!</definedName>
    <definedName name="TextRefCopy5">#REF!</definedName>
    <definedName name="TextRefCopy6">#REF!</definedName>
    <definedName name="TextRefCopy7">#REF!</definedName>
    <definedName name="TextRefCopy8">#REF!</definedName>
    <definedName name="TextRefCopy9">#REF!</definedName>
    <definedName name="TextRefCopyRangeCount" hidden="1">22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REF_COLUMN_1" hidden="1">#REF!</definedName>
    <definedName name="XREF_COLUMN_10" hidden="1">#REF!</definedName>
    <definedName name="XREF_COLUMN_11" hidden="1">#REF!</definedName>
    <definedName name="XREF_COLUMN_2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11</definedName>
    <definedName name="XRefCopy1" hidden="1">#REF!</definedName>
    <definedName name="XRefCopy10" hidden="1">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5Row" hidden="1">#REF!</definedName>
    <definedName name="XRefCopy26" hidden="1">#REF!</definedName>
    <definedName name="XRefCopy26Row" hidden="1">#REF!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4" hidden="1">#REF!</definedName>
    <definedName name="XRefCopy4Row" hidden="1">#REF!</definedName>
    <definedName name="XRefCopy5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31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#REF!</definedName>
    <definedName name="XRefPaste4" hidden="1">#REF!</definedName>
    <definedName name="XRefPaste40" hidden="1">#REF!</definedName>
    <definedName name="XRefPaste40Row" hidden="1">#REF!</definedName>
    <definedName name="XRefPaste41" hidden="1">#REF!</definedName>
    <definedName name="XRefPaste41Row" hidden="1">#REF!</definedName>
    <definedName name="XRefPaste42" hidden="1">#REF!</definedName>
    <definedName name="XRefPaste42Row" hidden="1">#REF!</definedName>
    <definedName name="XRefPaste43" hidden="1">#REF!</definedName>
    <definedName name="XRefPaste43Row" hidden="1">#REF!</definedName>
    <definedName name="XRefPaste44" hidden="1">#REF!</definedName>
    <definedName name="XRefPaste44Row" hidden="1">#REF!</definedName>
    <definedName name="XRefPaste45" hidden="1">#REF!</definedName>
    <definedName name="XRefPaste45Row" hidden="1">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#REF!</definedName>
    <definedName name="XRefPaste48Row" hidden="1">#REF!</definedName>
    <definedName name="XRefPaste49" hidden="1">#REF!</definedName>
    <definedName name="XRefPaste49Row" hidden="1">#REF!</definedName>
    <definedName name="XRefPaste4Row" hidden="1">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9" hidden="1">#REF!</definedName>
    <definedName name="XRefPaste9Row" hidden="1">#REF!</definedName>
    <definedName name="XRefPasteRangeCount" hidden="1">49</definedName>
  </definedNames>
  <calcPr calcId="152511" calcOnSave="0"/>
</workbook>
</file>

<file path=xl/calcChain.xml><?xml version="1.0" encoding="utf-8"?>
<calcChain xmlns="http://schemas.openxmlformats.org/spreadsheetml/2006/main">
  <c r="E56" i="8" l="1"/>
  <c r="E57" i="8"/>
  <c r="F30" i="4" l="1"/>
  <c r="E30" i="4"/>
  <c r="K34" i="4" l="1"/>
  <c r="K31" i="4"/>
  <c r="K19" i="4"/>
  <c r="K11" i="4"/>
  <c r="K10" i="4"/>
  <c r="J11" i="4"/>
  <c r="E39" i="8"/>
  <c r="E43" i="8" s="1"/>
  <c r="E44" i="8" s="1"/>
  <c r="E45" i="8" s="1"/>
  <c r="E35" i="8"/>
  <c r="E33" i="8"/>
  <c r="F44" i="8"/>
  <c r="E53" i="8"/>
  <c r="E30" i="8"/>
  <c r="E28" i="8"/>
  <c r="E24" i="8"/>
  <c r="E21" i="8"/>
  <c r="E16" i="8"/>
  <c r="E11" i="8"/>
  <c r="F53" i="8"/>
  <c r="F50" i="8"/>
  <c r="F56" i="8" s="1"/>
  <c r="E50" i="8"/>
  <c r="F41" i="8"/>
  <c r="E41" i="8"/>
  <c r="F39" i="8"/>
  <c r="E36" i="8"/>
  <c r="F35" i="8"/>
  <c r="F43" i="8" s="1"/>
  <c r="F32" i="8"/>
  <c r="F33" i="8" s="1"/>
  <c r="F28" i="8"/>
  <c r="F27" i="8"/>
  <c r="F24" i="8"/>
  <c r="F21" i="8"/>
  <c r="F16" i="8"/>
  <c r="F11" i="8"/>
  <c r="K30" i="4" l="1"/>
  <c r="K41" i="4" s="1"/>
  <c r="F45" i="8"/>
  <c r="F57" i="8"/>
  <c r="K22" i="4" l="1"/>
  <c r="K20" i="4"/>
  <c r="K14" i="4"/>
  <c r="K12" i="4"/>
  <c r="J38" i="4" l="1"/>
  <c r="E25" i="4"/>
  <c r="E27" i="4"/>
  <c r="E38" i="4"/>
  <c r="E14" i="4"/>
  <c r="E11" i="4"/>
  <c r="E20" i="4"/>
  <c r="E18" i="4"/>
  <c r="F18" i="4"/>
  <c r="E10" i="4" l="1"/>
  <c r="E41" i="4"/>
  <c r="F38" i="4" l="1"/>
  <c r="F27" i="4"/>
  <c r="F20" i="4"/>
  <c r="F14" i="4"/>
  <c r="F11" i="4"/>
  <c r="F25" i="4" l="1"/>
  <c r="F10" i="4"/>
  <c r="F41" i="4" l="1"/>
  <c r="J34" i="4" l="1"/>
  <c r="J31" i="4"/>
  <c r="J22" i="4"/>
  <c r="J20" i="4"/>
  <c r="J14" i="4"/>
  <c r="J12" i="4"/>
  <c r="J10" i="4" l="1"/>
  <c r="J19" i="4"/>
  <c r="J30" i="4"/>
  <c r="J41" i="4" l="1"/>
</calcChain>
</file>

<file path=xl/sharedStrings.xml><?xml version="1.0" encoding="utf-8"?>
<sst xmlns="http://schemas.openxmlformats.org/spreadsheetml/2006/main" count="161" uniqueCount="138">
  <si>
    <t>(Euros)</t>
  </si>
  <si>
    <t xml:space="preserve">Notas de la </t>
  </si>
  <si>
    <t>Notas de la</t>
  </si>
  <si>
    <t>ACTIVO</t>
  </si>
  <si>
    <t>Memoria</t>
  </si>
  <si>
    <t>ACTIVO NO CORRIENTE:</t>
  </si>
  <si>
    <t>PATRIMONIO NETO:</t>
  </si>
  <si>
    <t>Inmovilizado intangible-</t>
  </si>
  <si>
    <t>Nota 5</t>
  </si>
  <si>
    <t>Nota 12</t>
  </si>
  <si>
    <t>Aplicaciones informáticas</t>
  </si>
  <si>
    <t>Reservas-</t>
  </si>
  <si>
    <t>Inmovilizado material-</t>
  </si>
  <si>
    <t>Nota 6</t>
  </si>
  <si>
    <t>Terrenos y construcciones</t>
  </si>
  <si>
    <t>Otras reservas</t>
  </si>
  <si>
    <t>Instalaciones técnicas y otro inmovilizado material</t>
  </si>
  <si>
    <t>Nota 7</t>
  </si>
  <si>
    <t>Nota 13</t>
  </si>
  <si>
    <t>Otros activos financieros</t>
  </si>
  <si>
    <t>Inversiones financieras a largo plazo-</t>
  </si>
  <si>
    <t>PASIVO NO CORRIENTE:</t>
  </si>
  <si>
    <t>Instrumentos de patrimonio</t>
  </si>
  <si>
    <t>Deudas a largo plazo-</t>
  </si>
  <si>
    <t>Otros pasivos financieros</t>
  </si>
  <si>
    <t>ACTIVO CORRIENTE:</t>
  </si>
  <si>
    <t>PASIVO CORRIENTE:</t>
  </si>
  <si>
    <t>Nota 10</t>
  </si>
  <si>
    <t>Deudas a corto plazo-</t>
  </si>
  <si>
    <t>Deudores comerciales y otras cuentas a cobrar-</t>
  </si>
  <si>
    <t>Acreedores comerciales y otras cuentas a pagar-</t>
  </si>
  <si>
    <t>Clientes por ventas y prestaciones de servicios</t>
  </si>
  <si>
    <t>Proveedores</t>
  </si>
  <si>
    <t>Acreedores varios</t>
  </si>
  <si>
    <t>Personal (remuneraciones pendientes de pago)</t>
  </si>
  <si>
    <t>Otros créditos con las Administraciones Públicas</t>
  </si>
  <si>
    <t>Otras deudas con las Administraciones Públicas</t>
  </si>
  <si>
    <t>Periodificaciones a corto plazo</t>
  </si>
  <si>
    <t>Efectivo y otros activos líquidos equivalentes-</t>
  </si>
  <si>
    <t>Nota 11</t>
  </si>
  <si>
    <t>Tesorería</t>
  </si>
  <si>
    <t>TOTAL ACTIVO</t>
  </si>
  <si>
    <t>Otro inmovilizado intangible</t>
  </si>
  <si>
    <t>Inversiones en entidades del Grupo y asociadas a largo plazo-</t>
  </si>
  <si>
    <t>Usuarios y otros deudores de la actividad propia-</t>
  </si>
  <si>
    <t>ONCE, deudora por aportaciones</t>
  </si>
  <si>
    <t>Otros usuarios y deudores de la actividad propia</t>
  </si>
  <si>
    <t>Deudores varios</t>
  </si>
  <si>
    <t>Deudores entidades del Grupo y asociadas</t>
  </si>
  <si>
    <t>Otros activos líquidos equivalentes</t>
  </si>
  <si>
    <t>Dotación fundacional-</t>
  </si>
  <si>
    <t>Dotación fundacional</t>
  </si>
  <si>
    <t>Excedente del ejercicio</t>
  </si>
  <si>
    <t>Provisiones a largo plazo-</t>
  </si>
  <si>
    <t>Otras provisiones</t>
  </si>
  <si>
    <t>Deudas con entidades del Grupo y asociadas a largo plazo</t>
  </si>
  <si>
    <t>Beneficiarios-Acreedores</t>
  </si>
  <si>
    <t>Proveedores, entidades del Grupo y asociadas</t>
  </si>
  <si>
    <t>Nota 8</t>
  </si>
  <si>
    <t>Nota 15.1</t>
  </si>
  <si>
    <t>Notas de la Memoria</t>
  </si>
  <si>
    <t>Ingresos de promociones, patrocinadores y colaboraciones</t>
  </si>
  <si>
    <t xml:space="preserve">Subvenciones imputadas al excedente del ejercicio </t>
  </si>
  <si>
    <t xml:space="preserve">Donaciones y legados imputados al excedente del ejercicio </t>
  </si>
  <si>
    <t xml:space="preserve">Reintegro de ayudas y asignaciones </t>
  </si>
  <si>
    <t xml:space="preserve">Ayudas monetarias </t>
  </si>
  <si>
    <t xml:space="preserve">Ayudas no monetarias </t>
  </si>
  <si>
    <t>Gastos por colaboraciones y del órgano de gobierno</t>
  </si>
  <si>
    <t>Otros ingresos de la actividad</t>
  </si>
  <si>
    <t xml:space="preserve">Sueldos, salarios y asimilados </t>
  </si>
  <si>
    <t xml:space="preserve">Cargas sociales </t>
  </si>
  <si>
    <t>Servicios exteriores</t>
  </si>
  <si>
    <t xml:space="preserve">Tributos </t>
  </si>
  <si>
    <t xml:space="preserve">Amortización del inmovilizado </t>
  </si>
  <si>
    <t>Otros resultados</t>
  </si>
  <si>
    <t>EXCEDENTE DE LA ACTIVIDAD</t>
  </si>
  <si>
    <t>De valores negociables y otros instrumentos financieros-</t>
  </si>
  <si>
    <t xml:space="preserve">  De entidades del Grupo y asociadas </t>
  </si>
  <si>
    <t xml:space="preserve">  De terceros </t>
  </si>
  <si>
    <t xml:space="preserve">Por deudas con terceros </t>
  </si>
  <si>
    <t xml:space="preserve">Deterioros y pérdidas </t>
  </si>
  <si>
    <t>EXCEDENTE / (DÉFICIT) DE LAS OPERACIONES FINANCIERAS</t>
  </si>
  <si>
    <t>EXCEDENTE ANTES DE IMPUESTOS</t>
  </si>
  <si>
    <t>VARIACIÓN DEL PATRIMONIO NETO RECONOCIDA EN EL EXCEDENTE DEL EJERCICIO</t>
  </si>
  <si>
    <t>Subvenciones recibidas</t>
  </si>
  <si>
    <t>Variación de patrimonio neto por reclasificaciones al excedente del ejercicio</t>
  </si>
  <si>
    <t>RESULTADO TOTAL, VARIACIÓN DEL PATRIMONIO NETO EN EL EJERCICIO</t>
  </si>
  <si>
    <t>Ingresos de la actividad propia-</t>
  </si>
  <si>
    <t>Gastos por ayudas y otros-</t>
  </si>
  <si>
    <t>Gastos de personal-</t>
  </si>
  <si>
    <t>Otros gastos de la actividad-</t>
  </si>
  <si>
    <t>Subvenciones, donaciones y legados de capital traspasados al excedente del ejercicio-</t>
  </si>
  <si>
    <t>Ingresos financieros-</t>
  </si>
  <si>
    <t>Gastos financieros-</t>
  </si>
  <si>
    <t>Variación de patrimonio neto por ingresos y gastos reconocidos</t>
  </si>
  <si>
    <t xml:space="preserve">  directamente en el patrimonio neto</t>
  </si>
  <si>
    <t xml:space="preserve">VARIACIONES EN EL PATRIMONIO NETO POR INGRESOS Y </t>
  </si>
  <si>
    <t xml:space="preserve">   GASTOS IMPUTADOS DIRECTAMENTE AL PATRIMONIO NETO</t>
  </si>
  <si>
    <t>Notas 5 y 6</t>
  </si>
  <si>
    <t>Deterioro y resultado por enajenaciones de instrumentos financieros-</t>
  </si>
  <si>
    <t>Ingresos y gastos imputados directamente al patrimonio neto-</t>
  </si>
  <si>
    <t>Reclasificaciones al excedente del ejercicio-</t>
  </si>
  <si>
    <t>Inversiones en entidades del Grupo y asociadas a corto plazo</t>
  </si>
  <si>
    <t>PATRIMONIO NETO Y PASIVO</t>
  </si>
  <si>
    <t>TOTAL PATRIMONIO NETO Y PASIVO</t>
  </si>
  <si>
    <t>EXCEDENTE DEL EJERCICIO:</t>
  </si>
  <si>
    <t>FUNDACIÓN ONCE</t>
  </si>
  <si>
    <t xml:space="preserve">PARA LA COOPERACIÓN E INCLUCIÓN SOCIAL DE </t>
  </si>
  <si>
    <t>PERSONAS CON DISCAPACIDAD</t>
  </si>
  <si>
    <t>PARA LA COOPERACIÓN E INCLUSIÓN SOCIAL DE PERSONAS CON DISCAPACIDAD</t>
  </si>
  <si>
    <t>Fondos Propios</t>
  </si>
  <si>
    <t>Inversiones financieras a corto plazo</t>
  </si>
  <si>
    <t>Subvenciones, donaciones y legados recibidos</t>
  </si>
  <si>
    <t>Ejercicio 2016</t>
  </si>
  <si>
    <t>Inmovilizado en curos y anticipos</t>
  </si>
  <si>
    <t>-</t>
  </si>
  <si>
    <t>Activos no corrientes mantenidos para la venta</t>
  </si>
  <si>
    <t>BALANCE AL 31 DE DICIEMBRE DE 2017</t>
  </si>
  <si>
    <t>Ejercicio 2017</t>
  </si>
  <si>
    <t>CUENTA DE RESULTADOS DEL EJERCICIO 2017</t>
  </si>
  <si>
    <t>Nota 4</t>
  </si>
  <si>
    <t>Las Notas 1 a 22 descritas en la Memoria adjunta forman parte integrante de la cuenta de resultados
correspondiente al ejercicio 2017</t>
  </si>
  <si>
    <t>Las Notas 1 a 22 descritas en la Memoria adjunta forman parte integrante del balance al 31 de diciembre de 2017</t>
  </si>
  <si>
    <t>Nota 16.1</t>
  </si>
  <si>
    <t>Nota 17.1</t>
  </si>
  <si>
    <t>Nota 15</t>
  </si>
  <si>
    <t>Nota 16.2</t>
  </si>
  <si>
    <t>Nota 16.3</t>
  </si>
  <si>
    <t>Nota 16.4</t>
  </si>
  <si>
    <t>Nota 16.5</t>
  </si>
  <si>
    <t>31-12-2017</t>
  </si>
  <si>
    <t>31-12-2016</t>
  </si>
  <si>
    <t xml:space="preserve"> Deterioro y resultado por enajenaciones del inmovilizado. </t>
  </si>
  <si>
    <t>Subvenciones de capital traspasadas al excedente del ejercicio</t>
  </si>
  <si>
    <t xml:space="preserve">Resultados por enajenaciones y otras. </t>
  </si>
  <si>
    <t>Nota 14</t>
  </si>
  <si>
    <t>Nota 4.4</t>
  </si>
  <si>
    <t>Notas 3 y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</si>
</sst>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#\ ;\(#,###\)\ ;\-"/>
    <numFmt numFmtId="165" formatCode="#,###_);\(#,###\)"/>
    <numFmt numFmtId="166" formatCode="#,##0\ ;\(#,##0\);\-"/>
    <numFmt numFmtId="167" formatCode="#,##0_);\(#,##0\);\-"/>
    <numFmt numFmtId="168" formatCode="#,###;\(#,###\);\-"/>
    <numFmt numFmtId="169" formatCode="#,##0\ ;\ \(#,##0\)\ ;\-????\ 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9" fontId="21" fillId="0" borderId="0" applyFont="0" applyFill="0" applyBorder="0" applyAlignment="0" applyProtection="0"/>
    <xf numFmtId="0" fontId="1" fillId="0" borderId="0"/>
    <xf numFmtId="0" fontId="1" fillId="0" borderId="0"/>
  </cellStyleXfs>
  <cellXfs count="179">
    <xf numFmtId="0" fontId="0" fillId="0" borderId="0" xfId="0"/>
    <xf numFmtId="0" fontId="3" fillId="0" borderId="0" xfId="1" applyFont="1"/>
    <xf numFmtId="0" fontId="4" fillId="0" borderId="0" xfId="1" applyFont="1" applyAlignment="1">
      <alignment horizontal="centerContinuous"/>
    </xf>
    <xf numFmtId="0" fontId="7" fillId="0" borderId="0" xfId="1" applyFont="1"/>
    <xf numFmtId="0" fontId="8" fillId="0" borderId="0" xfId="1" applyFont="1"/>
    <xf numFmtId="0" fontId="8" fillId="0" borderId="7" xfId="1" applyFont="1" applyBorder="1"/>
    <xf numFmtId="0" fontId="8" fillId="0" borderId="8" xfId="1" applyFont="1" applyBorder="1" applyAlignment="1">
      <alignment horizontal="center"/>
    </xf>
    <xf numFmtId="0" fontId="9" fillId="0" borderId="8" xfId="1" applyFont="1" applyBorder="1" applyAlignment="1">
      <alignment horizontal="center"/>
    </xf>
    <xf numFmtId="0" fontId="8" fillId="0" borderId="7" xfId="1" applyFont="1" applyFill="1" applyBorder="1"/>
    <xf numFmtId="0" fontId="8" fillId="0" borderId="0" xfId="1" applyFont="1" applyFill="1"/>
    <xf numFmtId="0" fontId="6" fillId="0" borderId="0" xfId="1" applyFont="1"/>
    <xf numFmtId="0" fontId="8" fillId="0" borderId="0" xfId="1" applyFont="1" applyBorder="1"/>
    <xf numFmtId="0" fontId="10" fillId="0" borderId="0" xfId="1" applyFont="1" applyBorder="1"/>
    <xf numFmtId="164" fontId="8" fillId="0" borderId="0" xfId="1" applyNumberFormat="1" applyFont="1" applyBorder="1"/>
    <xf numFmtId="0" fontId="14" fillId="0" borderId="0" xfId="0" applyFont="1"/>
    <xf numFmtId="0" fontId="14" fillId="0" borderId="10" xfId="0" applyFont="1" applyBorder="1" applyAlignment="1">
      <alignment horizontal="center"/>
    </xf>
    <xf numFmtId="0" fontId="14" fillId="0" borderId="7" xfId="0" applyFont="1" applyBorder="1"/>
    <xf numFmtId="0" fontId="15" fillId="0" borderId="7" xfId="0" applyFont="1" applyBorder="1"/>
    <xf numFmtId="0" fontId="16" fillId="0" borderId="7" xfId="0" applyFont="1" applyBorder="1"/>
    <xf numFmtId="0" fontId="17" fillId="0" borderId="7" xfId="0" applyFont="1" applyBorder="1"/>
    <xf numFmtId="0" fontId="16" fillId="0" borderId="0" xfId="0" applyFont="1"/>
    <xf numFmtId="0" fontId="18" fillId="0" borderId="7" xfId="0" applyFont="1" applyBorder="1"/>
    <xf numFmtId="0" fontId="18" fillId="0" borderId="12" xfId="0" applyFont="1" applyBorder="1"/>
    <xf numFmtId="0" fontId="20" fillId="0" borderId="0" xfId="0" applyFont="1"/>
    <xf numFmtId="0" fontId="20" fillId="0" borderId="0" xfId="0" applyFont="1" applyAlignment="1">
      <alignment horizontal="center"/>
    </xf>
    <xf numFmtId="165" fontId="16" fillId="0" borderId="0" xfId="0" applyNumberFormat="1" applyFont="1"/>
    <xf numFmtId="49" fontId="8" fillId="0" borderId="1" xfId="1" applyNumberFormat="1" applyFont="1" applyBorder="1"/>
    <xf numFmtId="49" fontId="9" fillId="0" borderId="3" xfId="1" applyNumberFormat="1" applyFont="1" applyBorder="1" applyAlignment="1">
      <alignment horizontal="center"/>
    </xf>
    <xf numFmtId="49" fontId="8" fillId="0" borderId="2" xfId="1" applyNumberFormat="1" applyFont="1" applyBorder="1" applyAlignment="1">
      <alignment horizontal="center"/>
    </xf>
    <xf numFmtId="49" fontId="8" fillId="0" borderId="0" xfId="1" applyNumberFormat="1" applyFont="1"/>
    <xf numFmtId="49" fontId="8" fillId="0" borderId="4" xfId="1" applyNumberFormat="1" applyFont="1" applyBorder="1"/>
    <xf numFmtId="49" fontId="9" fillId="0" borderId="6" xfId="1" applyNumberFormat="1" applyFont="1" applyBorder="1" applyAlignment="1">
      <alignment horizontal="center"/>
    </xf>
    <xf numFmtId="0" fontId="8" fillId="0" borderId="12" xfId="1" applyFont="1" applyFill="1" applyBorder="1"/>
    <xf numFmtId="166" fontId="8" fillId="0" borderId="0" xfId="1" applyNumberFormat="1" applyFont="1" applyBorder="1"/>
    <xf numFmtId="168" fontId="9" fillId="0" borderId="6" xfId="1" applyNumberFormat="1" applyFont="1" applyBorder="1" applyAlignment="1">
      <alignment horizontal="center"/>
    </xf>
    <xf numFmtId="168" fontId="8" fillId="0" borderId="8" xfId="1" applyNumberFormat="1" applyFont="1" applyBorder="1" applyAlignment="1">
      <alignment horizontal="right"/>
    </xf>
    <xf numFmtId="168" fontId="9" fillId="0" borderId="8" xfId="1" applyNumberFormat="1" applyFont="1" applyBorder="1" applyAlignment="1">
      <alignment horizontal="right"/>
    </xf>
    <xf numFmtId="168" fontId="9" fillId="0" borderId="8" xfId="1" applyNumberFormat="1" applyFont="1" applyBorder="1" applyAlignment="1">
      <alignment horizontal="center"/>
    </xf>
    <xf numFmtId="168" fontId="9" fillId="0" borderId="5" xfId="1" applyNumberFormat="1" applyFont="1" applyBorder="1" applyAlignment="1">
      <alignment horizontal="center"/>
    </xf>
    <xf numFmtId="168" fontId="8" fillId="0" borderId="0" xfId="1" applyNumberFormat="1" applyFont="1" applyBorder="1"/>
    <xf numFmtId="168" fontId="8" fillId="0" borderId="0" xfId="1" applyNumberFormat="1" applyFont="1" applyFill="1" applyBorder="1"/>
    <xf numFmtId="168" fontId="9" fillId="0" borderId="8" xfId="1" applyNumberFormat="1" applyFont="1" applyFill="1" applyBorder="1" applyAlignment="1">
      <alignment horizontal="center"/>
    </xf>
    <xf numFmtId="168" fontId="9" fillId="0" borderId="6" xfId="1" applyNumberFormat="1" applyFont="1" applyBorder="1" applyAlignment="1">
      <alignment horizontal="right"/>
    </xf>
    <xf numFmtId="168" fontId="9" fillId="0" borderId="9" xfId="1" applyNumberFormat="1" applyFont="1" applyBorder="1" applyAlignment="1">
      <alignment horizontal="right"/>
    </xf>
    <xf numFmtId="168" fontId="8" fillId="0" borderId="8" xfId="1" applyNumberFormat="1" applyFont="1" applyFill="1" applyBorder="1" applyAlignment="1">
      <alignment horizontal="right"/>
    </xf>
    <xf numFmtId="168" fontId="9" fillId="0" borderId="8" xfId="1" applyNumberFormat="1" applyFont="1" applyFill="1" applyBorder="1" applyAlignment="1">
      <alignment horizontal="right"/>
    </xf>
    <xf numFmtId="168" fontId="4" fillId="0" borderId="0" xfId="1" applyNumberFormat="1" applyFont="1" applyAlignment="1">
      <alignment horizontal="right"/>
    </xf>
    <xf numFmtId="168" fontId="8" fillId="0" borderId="0" xfId="1" applyNumberFormat="1" applyFont="1" applyAlignment="1">
      <alignment horizontal="right"/>
    </xf>
    <xf numFmtId="168" fontId="9" fillId="0" borderId="3" xfId="1" applyNumberFormat="1" applyFont="1" applyBorder="1" applyAlignment="1">
      <alignment horizontal="right"/>
    </xf>
    <xf numFmtId="168" fontId="8" fillId="0" borderId="0" xfId="1" applyNumberFormat="1" applyFont="1" applyFill="1" applyAlignment="1">
      <alignment horizontal="right"/>
    </xf>
    <xf numFmtId="168" fontId="7" fillId="0" borderId="0" xfId="1" applyNumberFormat="1" applyFont="1" applyAlignment="1">
      <alignment horizontal="right"/>
    </xf>
    <xf numFmtId="4" fontId="16" fillId="0" borderId="0" xfId="0" applyNumberFormat="1" applyFont="1"/>
    <xf numFmtId="168" fontId="9" fillId="0" borderId="6" xfId="1" applyNumberFormat="1" applyFont="1" applyFill="1" applyBorder="1" applyAlignment="1">
      <alignment horizontal="right"/>
    </xf>
    <xf numFmtId="168" fontId="9" fillId="0" borderId="0" xfId="1" applyNumberFormat="1" applyFont="1" applyFill="1" applyBorder="1"/>
    <xf numFmtId="0" fontId="8" fillId="0" borderId="8" xfId="1" applyFont="1" applyBorder="1"/>
    <xf numFmtId="169" fontId="8" fillId="0" borderId="8" xfId="0" applyNumberFormat="1" applyFont="1" applyFill="1" applyBorder="1" applyAlignment="1"/>
    <xf numFmtId="168" fontId="9" fillId="0" borderId="0" xfId="1" applyNumberFormat="1" applyFont="1" applyFill="1" applyBorder="1" applyAlignment="1">
      <alignment vertical="center"/>
    </xf>
    <xf numFmtId="168" fontId="11" fillId="0" borderId="0" xfId="1" applyNumberFormat="1" applyFont="1" applyFill="1" applyBorder="1" applyAlignment="1">
      <alignment horizontal="justify" vertical="top"/>
    </xf>
    <xf numFmtId="168" fontId="12" fillId="0" borderId="0" xfId="1" applyNumberFormat="1" applyFont="1" applyFill="1" applyBorder="1" applyAlignment="1">
      <alignment horizontal="justify" vertical="top"/>
    </xf>
    <xf numFmtId="168" fontId="9" fillId="0" borderId="0" xfId="1" quotePrefix="1" applyNumberFormat="1" applyFont="1" applyFill="1" applyBorder="1"/>
    <xf numFmtId="168" fontId="8" fillId="0" borderId="0" xfId="1" applyNumberFormat="1" applyFont="1" applyFill="1" applyBorder="1" applyAlignment="1">
      <alignment vertical="center"/>
    </xf>
    <xf numFmtId="168" fontId="8" fillId="0" borderId="9" xfId="1" applyNumberFormat="1" applyFont="1" applyBorder="1"/>
    <xf numFmtId="168" fontId="8" fillId="0" borderId="9" xfId="1" applyNumberFormat="1" applyFont="1" applyBorder="1" applyAlignment="1">
      <alignment horizontal="right"/>
    </xf>
    <xf numFmtId="169" fontId="8" fillId="0" borderId="8" xfId="0" applyNumberFormat="1" applyFont="1" applyFill="1" applyBorder="1" applyAlignment="1">
      <alignment horizontal="right"/>
    </xf>
    <xf numFmtId="169" fontId="9" fillId="0" borderId="8" xfId="0" applyNumberFormat="1" applyFont="1" applyFill="1" applyBorder="1" applyAlignment="1">
      <alignment horizontal="right"/>
    </xf>
    <xf numFmtId="168" fontId="8" fillId="0" borderId="8" xfId="1" applyNumberFormat="1" applyFont="1" applyFill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5" fillId="0" borderId="17" xfId="0" applyFont="1" applyBorder="1" applyAlignment="1">
      <alignment horizontal="center" wrapText="1"/>
    </xf>
    <xf numFmtId="0" fontId="14" fillId="0" borderId="0" xfId="0" applyFont="1" applyBorder="1"/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/>
    <xf numFmtId="0" fontId="18" fillId="0" borderId="0" xfId="0" applyFont="1" applyBorder="1"/>
    <xf numFmtId="0" fontId="18" fillId="0" borderId="14" xfId="0" applyFont="1" applyBorder="1"/>
    <xf numFmtId="0" fontId="8" fillId="0" borderId="8" xfId="1" applyFont="1" applyFill="1" applyBorder="1"/>
    <xf numFmtId="168" fontId="9" fillId="0" borderId="9" xfId="1" applyNumberFormat="1" applyFont="1" applyFill="1" applyBorder="1" applyAlignment="1">
      <alignment horizontal="right"/>
    </xf>
    <xf numFmtId="168" fontId="8" fillId="0" borderId="6" xfId="1" applyNumberFormat="1" applyFont="1" applyFill="1" applyBorder="1" applyAlignment="1">
      <alignment horizontal="right"/>
    </xf>
    <xf numFmtId="0" fontId="24" fillId="0" borderId="0" xfId="5" applyFont="1" applyFill="1" applyBorder="1" applyAlignment="1">
      <alignment horizontal="left" vertical="top"/>
    </xf>
    <xf numFmtId="0" fontId="18" fillId="0" borderId="0" xfId="0" applyFont="1" applyFill="1" applyBorder="1"/>
    <xf numFmtId="0" fontId="9" fillId="0" borderId="0" xfId="1" applyFont="1" applyBorder="1"/>
    <xf numFmtId="0" fontId="11" fillId="0" borderId="0" xfId="0" applyFont="1" applyFill="1" applyBorder="1" applyAlignment="1">
      <alignment horizontal="justify"/>
    </xf>
    <xf numFmtId="0" fontId="8" fillId="0" borderId="0" xfId="1" applyFont="1" applyFill="1" applyBorder="1"/>
    <xf numFmtId="0" fontId="9" fillId="0" borderId="0" xfId="0" applyFont="1" applyFill="1" applyBorder="1" applyAlignment="1"/>
    <xf numFmtId="0" fontId="9" fillId="0" borderId="0" xfId="1" applyFont="1" applyFill="1" applyBorder="1"/>
    <xf numFmtId="168" fontId="9" fillId="0" borderId="2" xfId="1" applyNumberFormat="1" applyFont="1" applyBorder="1" applyAlignment="1">
      <alignment horizontal="right"/>
    </xf>
    <xf numFmtId="168" fontId="9" fillId="0" borderId="19" xfId="1" applyNumberFormat="1" applyFont="1" applyBorder="1" applyAlignment="1">
      <alignment horizontal="right"/>
    </xf>
    <xf numFmtId="168" fontId="8" fillId="0" borderId="20" xfId="1" applyNumberFormat="1" applyFont="1" applyBorder="1" applyAlignment="1">
      <alignment horizontal="right"/>
    </xf>
    <xf numFmtId="168" fontId="9" fillId="0" borderId="20" xfId="1" applyNumberFormat="1" applyFont="1" applyBorder="1" applyAlignment="1">
      <alignment horizontal="right"/>
    </xf>
    <xf numFmtId="0" fontId="9" fillId="0" borderId="14" xfId="1" applyFont="1" applyFill="1" applyBorder="1" applyAlignment="1">
      <alignment horizontal="center" vertical="center"/>
    </xf>
    <xf numFmtId="168" fontId="9" fillId="0" borderId="14" xfId="1" applyNumberFormat="1" applyFont="1" applyFill="1" applyBorder="1" applyAlignment="1">
      <alignment horizontal="right" vertical="center"/>
    </xf>
    <xf numFmtId="168" fontId="9" fillId="0" borderId="14" xfId="1" applyNumberFormat="1" applyFont="1" applyFill="1" applyBorder="1" applyAlignment="1">
      <alignment horizontal="center" vertical="center"/>
    </xf>
    <xf numFmtId="168" fontId="9" fillId="0" borderId="21" xfId="1" applyNumberFormat="1" applyFont="1" applyFill="1" applyBorder="1" applyAlignment="1">
      <alignment horizontal="right" vertical="center"/>
    </xf>
    <xf numFmtId="164" fontId="9" fillId="0" borderId="8" xfId="1" applyNumberFormat="1" applyFont="1" applyBorder="1" applyAlignment="1">
      <alignment horizontal="center"/>
    </xf>
    <xf numFmtId="0" fontId="9" fillId="0" borderId="8" xfId="1" applyFont="1" applyFill="1" applyBorder="1" applyAlignment="1">
      <alignment horizontal="center"/>
    </xf>
    <xf numFmtId="0" fontId="8" fillId="0" borderId="8" xfId="1" applyFont="1" applyFill="1" applyBorder="1" applyAlignment="1">
      <alignment horizontal="center"/>
    </xf>
    <xf numFmtId="49" fontId="8" fillId="0" borderId="2" xfId="1" applyNumberFormat="1" applyFont="1" applyBorder="1"/>
    <xf numFmtId="0" fontId="9" fillId="0" borderId="15" xfId="1" applyFont="1" applyFill="1" applyBorder="1" applyAlignment="1">
      <alignment horizontal="center" vertical="center"/>
    </xf>
    <xf numFmtId="168" fontId="9" fillId="0" borderId="15" xfId="1" applyNumberFormat="1" applyFont="1" applyFill="1" applyBorder="1" applyAlignment="1">
      <alignment horizontal="center" vertical="center"/>
    </xf>
    <xf numFmtId="49" fontId="9" fillId="0" borderId="5" xfId="1" applyNumberFormat="1" applyFont="1" applyBorder="1" applyAlignment="1">
      <alignment horizontal="center"/>
    </xf>
    <xf numFmtId="168" fontId="8" fillId="0" borderId="11" xfId="1" applyNumberFormat="1" applyFont="1" applyBorder="1" applyAlignment="1">
      <alignment horizontal="right"/>
    </xf>
    <xf numFmtId="168" fontId="9" fillId="0" borderId="24" xfId="1" applyNumberFormat="1" applyFont="1" applyBorder="1" applyAlignment="1">
      <alignment horizontal="right"/>
    </xf>
    <xf numFmtId="168" fontId="9" fillId="0" borderId="11" xfId="1" applyNumberFormat="1" applyFont="1" applyBorder="1" applyAlignment="1">
      <alignment horizontal="right"/>
    </xf>
    <xf numFmtId="168" fontId="9" fillId="0" borderId="23" xfId="1" applyNumberFormat="1" applyFont="1" applyBorder="1" applyAlignment="1">
      <alignment horizontal="right"/>
    </xf>
    <xf numFmtId="168" fontId="9" fillId="0" borderId="11" xfId="1" applyNumberFormat="1" applyFont="1" applyFill="1" applyBorder="1" applyAlignment="1">
      <alignment horizontal="right"/>
    </xf>
    <xf numFmtId="168" fontId="8" fillId="0" borderId="11" xfId="1" applyNumberFormat="1" applyFont="1" applyFill="1" applyBorder="1" applyAlignment="1">
      <alignment horizontal="right"/>
    </xf>
    <xf numFmtId="168" fontId="8" fillId="2" borderId="24" xfId="1" applyNumberFormat="1" applyFont="1" applyFill="1" applyBorder="1" applyAlignment="1">
      <alignment horizontal="right"/>
    </xf>
    <xf numFmtId="168" fontId="8" fillId="0" borderId="24" xfId="1" applyNumberFormat="1" applyFont="1" applyBorder="1" applyAlignment="1">
      <alignment horizontal="center"/>
    </xf>
    <xf numFmtId="168" fontId="8" fillId="0" borderId="11" xfId="1" applyNumberFormat="1" applyFont="1" applyBorder="1"/>
    <xf numFmtId="168" fontId="8" fillId="0" borderId="11" xfId="1" applyNumberFormat="1" applyFont="1" applyFill="1" applyBorder="1"/>
    <xf numFmtId="168" fontId="9" fillId="0" borderId="25" xfId="1" applyNumberFormat="1" applyFont="1" applyBorder="1" applyAlignment="1">
      <alignment horizontal="right"/>
    </xf>
    <xf numFmtId="0" fontId="8" fillId="0" borderId="9" xfId="1" applyFont="1" applyBorder="1"/>
    <xf numFmtId="49" fontId="8" fillId="0" borderId="26" xfId="1" applyNumberFormat="1" applyFont="1" applyBorder="1" applyAlignment="1">
      <alignment horizontal="center"/>
    </xf>
    <xf numFmtId="49" fontId="9" fillId="0" borderId="27" xfId="1" applyNumberFormat="1" applyFont="1" applyBorder="1" applyAlignment="1">
      <alignment horizontal="center"/>
    </xf>
    <xf numFmtId="168" fontId="9" fillId="0" borderId="28" xfId="1" applyNumberFormat="1" applyFont="1" applyBorder="1" applyAlignment="1">
      <alignment horizontal="right"/>
    </xf>
    <xf numFmtId="168" fontId="9" fillId="0" borderId="29" xfId="1" applyNumberFormat="1" applyFont="1" applyBorder="1" applyAlignment="1">
      <alignment horizontal="right"/>
    </xf>
    <xf numFmtId="168" fontId="8" fillId="0" borderId="18" xfId="1" applyNumberFormat="1" applyFont="1" applyBorder="1" applyAlignment="1">
      <alignment horizontal="right"/>
    </xf>
    <xf numFmtId="168" fontId="9" fillId="0" borderId="18" xfId="1" applyNumberFormat="1" applyFont="1" applyBorder="1" applyAlignment="1">
      <alignment horizontal="right"/>
    </xf>
    <xf numFmtId="168" fontId="9" fillId="0" borderId="30" xfId="1" applyNumberFormat="1" applyFont="1" applyFill="1" applyBorder="1" applyAlignment="1">
      <alignment horizontal="right"/>
    </xf>
    <xf numFmtId="168" fontId="8" fillId="0" borderId="29" xfId="1" applyNumberFormat="1" applyFont="1" applyFill="1" applyBorder="1" applyAlignment="1">
      <alignment horizontal="right"/>
    </xf>
    <xf numFmtId="168" fontId="9" fillId="0" borderId="30" xfId="1" applyNumberFormat="1" applyFont="1" applyBorder="1" applyAlignment="1">
      <alignment horizontal="right"/>
    </xf>
    <xf numFmtId="0" fontId="8" fillId="0" borderId="18" xfId="1" applyFont="1" applyBorder="1"/>
    <xf numFmtId="168" fontId="9" fillId="0" borderId="18" xfId="1" applyNumberFormat="1" applyFont="1" applyFill="1" applyBorder="1" applyAlignment="1">
      <alignment horizontal="right"/>
    </xf>
    <xf numFmtId="169" fontId="8" fillId="0" borderId="18" xfId="0" applyNumberFormat="1" applyFont="1" applyFill="1" applyBorder="1" applyAlignment="1"/>
    <xf numFmtId="168" fontId="8" fillId="0" borderId="18" xfId="1" applyNumberFormat="1" applyFont="1" applyFill="1" applyBorder="1" applyAlignment="1">
      <alignment horizontal="right"/>
    </xf>
    <xf numFmtId="168" fontId="8" fillId="0" borderId="13" xfId="1" applyNumberFormat="1" applyFont="1" applyFill="1" applyBorder="1"/>
    <xf numFmtId="0" fontId="20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6" fillId="0" borderId="8" xfId="0" applyFont="1" applyBorder="1"/>
    <xf numFmtId="0" fontId="16" fillId="0" borderId="8" xfId="0" applyFont="1" applyBorder="1" applyAlignment="1">
      <alignment horizontal="center"/>
    </xf>
    <xf numFmtId="167" fontId="16" fillId="0" borderId="23" xfId="0" applyNumberFormat="1" applyFont="1" applyBorder="1"/>
    <xf numFmtId="167" fontId="16" fillId="0" borderId="11" xfId="0" applyNumberFormat="1" applyFont="1" applyBorder="1"/>
    <xf numFmtId="167" fontId="9" fillId="0" borderId="11" xfId="4" applyNumberFormat="1" applyFont="1" applyBorder="1" applyAlignment="1">
      <alignment vertical="center"/>
    </xf>
    <xf numFmtId="167" fontId="8" fillId="0" borderId="11" xfId="4" applyNumberFormat="1" applyFont="1" applyFill="1" applyBorder="1" applyAlignment="1">
      <alignment vertical="center"/>
    </xf>
    <xf numFmtId="167" fontId="9" fillId="0" borderId="11" xfId="4" applyNumberFormat="1" applyFont="1" applyFill="1" applyBorder="1" applyAlignment="1">
      <alignment vertical="center"/>
    </xf>
    <xf numFmtId="167" fontId="8" fillId="0" borderId="11" xfId="4" applyNumberFormat="1" applyFont="1" applyBorder="1" applyAlignment="1">
      <alignment vertical="center"/>
    </xf>
    <xf numFmtId="167" fontId="9" fillId="0" borderId="24" xfId="4" applyNumberFormat="1" applyFont="1" applyBorder="1" applyAlignment="1">
      <alignment horizontal="right" vertical="center"/>
    </xf>
    <xf numFmtId="167" fontId="18" fillId="0" borderId="31" xfId="0" applyNumberFormat="1" applyFont="1" applyBorder="1"/>
    <xf numFmtId="167" fontId="8" fillId="0" borderId="0" xfId="4" applyNumberFormat="1" applyFont="1" applyFill="1" applyBorder="1" applyAlignment="1">
      <alignment vertical="center"/>
    </xf>
    <xf numFmtId="167" fontId="9" fillId="0" borderId="0" xfId="4" applyNumberFormat="1" applyFont="1" applyBorder="1" applyAlignment="1">
      <alignment vertical="center"/>
    </xf>
    <xf numFmtId="167" fontId="9" fillId="0" borderId="0" xfId="4" applyNumberFormat="1" applyFont="1" applyFill="1" applyBorder="1" applyAlignment="1">
      <alignment vertical="center"/>
    </xf>
    <xf numFmtId="167" fontId="9" fillId="0" borderId="31" xfId="4" applyNumberFormat="1" applyFont="1" applyBorder="1" applyAlignment="1">
      <alignment vertical="center"/>
    </xf>
    <xf numFmtId="167" fontId="16" fillId="0" borderId="0" xfId="0" applyNumberFormat="1" applyFont="1" applyBorder="1"/>
    <xf numFmtId="167" fontId="8" fillId="0" borderId="5" xfId="4" applyNumberFormat="1" applyFont="1" applyFill="1" applyBorder="1" applyAlignment="1">
      <alignment vertical="center"/>
    </xf>
    <xf numFmtId="167" fontId="9" fillId="0" borderId="22" xfId="4" applyNumberFormat="1" applyFont="1" applyFill="1" applyBorder="1" applyAlignment="1">
      <alignment vertical="center"/>
    </xf>
    <xf numFmtId="167" fontId="9" fillId="0" borderId="5" xfId="4" applyNumberFormat="1" applyFont="1" applyFill="1" applyBorder="1" applyAlignment="1">
      <alignment vertical="center"/>
    </xf>
    <xf numFmtId="167" fontId="16" fillId="0" borderId="22" xfId="0" applyNumberFormat="1" applyFont="1" applyFill="1" applyBorder="1"/>
    <xf numFmtId="167" fontId="23" fillId="0" borderId="0" xfId="1" applyNumberFormat="1" applyFont="1" applyBorder="1" applyAlignment="1">
      <alignment horizontal="right"/>
    </xf>
    <xf numFmtId="167" fontId="9" fillId="0" borderId="31" xfId="4" applyNumberFormat="1" applyFont="1" applyFill="1" applyBorder="1" applyAlignment="1">
      <alignment vertical="center"/>
    </xf>
    <xf numFmtId="167" fontId="16" fillId="0" borderId="22" xfId="0" applyNumberFormat="1" applyFont="1" applyBorder="1"/>
    <xf numFmtId="167" fontId="9" fillId="0" borderId="5" xfId="4" applyNumberFormat="1" applyFont="1" applyBorder="1" applyAlignment="1">
      <alignment vertical="center"/>
    </xf>
    <xf numFmtId="167" fontId="9" fillId="0" borderId="32" xfId="4" applyNumberFormat="1" applyFont="1" applyBorder="1" applyAlignment="1">
      <alignment vertical="center"/>
    </xf>
    <xf numFmtId="0" fontId="15" fillId="0" borderId="33" xfId="0" applyFont="1" applyBorder="1" applyAlignment="1">
      <alignment horizontal="center" wrapText="1"/>
    </xf>
    <xf numFmtId="0" fontId="15" fillId="0" borderId="34" xfId="0" applyFont="1" applyBorder="1" applyAlignment="1">
      <alignment horizontal="center" wrapText="1"/>
    </xf>
    <xf numFmtId="167" fontId="16" fillId="0" borderId="29" xfId="0" applyNumberFormat="1" applyFont="1" applyBorder="1"/>
    <xf numFmtId="167" fontId="16" fillId="0" borderId="18" xfId="0" applyNumberFormat="1" applyFont="1" applyBorder="1"/>
    <xf numFmtId="167" fontId="9" fillId="0" borderId="18" xfId="4" applyNumberFormat="1" applyFont="1" applyBorder="1" applyAlignment="1">
      <alignment vertical="center"/>
    </xf>
    <xf numFmtId="167" fontId="8" fillId="0" borderId="18" xfId="4" applyNumberFormat="1" applyFont="1" applyFill="1" applyBorder="1" applyAlignment="1">
      <alignment vertical="center"/>
    </xf>
    <xf numFmtId="167" fontId="9" fillId="0" borderId="18" xfId="4" applyNumberFormat="1" applyFont="1" applyFill="1" applyBorder="1" applyAlignment="1">
      <alignment vertical="center"/>
    </xf>
    <xf numFmtId="167" fontId="8" fillId="0" borderId="18" xfId="4" applyNumberFormat="1" applyFont="1" applyFill="1" applyBorder="1" applyAlignment="1">
      <alignment horizontal="right" vertical="center"/>
    </xf>
    <xf numFmtId="0" fontId="16" fillId="0" borderId="18" xfId="0" applyFont="1" applyBorder="1" applyAlignment="1">
      <alignment horizontal="right"/>
    </xf>
    <xf numFmtId="167" fontId="9" fillId="0" borderId="18" xfId="4" applyNumberFormat="1" applyFont="1" applyBorder="1" applyAlignment="1">
      <alignment horizontal="right" vertical="center"/>
    </xf>
    <xf numFmtId="167" fontId="18" fillId="0" borderId="28" xfId="0" applyNumberFormat="1" applyFont="1" applyBorder="1"/>
    <xf numFmtId="167" fontId="9" fillId="0" borderId="28" xfId="4" applyNumberFormat="1" applyFont="1" applyBorder="1" applyAlignment="1">
      <alignment vertical="center"/>
    </xf>
    <xf numFmtId="167" fontId="8" fillId="0" borderId="30" xfId="4" applyNumberFormat="1" applyFont="1" applyFill="1" applyBorder="1" applyAlignment="1">
      <alignment vertical="center"/>
    </xf>
    <xf numFmtId="167" fontId="9" fillId="0" borderId="29" xfId="4" applyNumberFormat="1" applyFont="1" applyFill="1" applyBorder="1" applyAlignment="1">
      <alignment vertical="center"/>
    </xf>
    <xf numFmtId="167" fontId="9" fillId="0" borderId="30" xfId="4" applyNumberFormat="1" applyFont="1" applyFill="1" applyBorder="1" applyAlignment="1">
      <alignment vertical="center"/>
    </xf>
    <xf numFmtId="167" fontId="16" fillId="0" borderId="29" xfId="0" applyNumberFormat="1" applyFont="1" applyFill="1" applyBorder="1"/>
    <xf numFmtId="167" fontId="9" fillId="0" borderId="28" xfId="4" applyNumberFormat="1" applyFont="1" applyFill="1" applyBorder="1" applyAlignment="1">
      <alignment vertical="center"/>
    </xf>
    <xf numFmtId="167" fontId="9" fillId="0" borderId="30" xfId="4" applyNumberFormat="1" applyFont="1" applyBorder="1" applyAlignment="1">
      <alignment vertical="center"/>
    </xf>
    <xf numFmtId="0" fontId="15" fillId="0" borderId="15" xfId="0" applyFont="1" applyBorder="1" applyAlignment="1">
      <alignment horizontal="center"/>
    </xf>
    <xf numFmtId="167" fontId="9" fillId="0" borderId="35" xfId="4" applyNumberFormat="1" applyFont="1" applyBorder="1" applyAlignment="1">
      <alignment vertical="center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1" fillId="0" borderId="0" xfId="1" applyFont="1" applyFill="1" applyAlignment="1">
      <alignment horizontal="center"/>
    </xf>
    <xf numFmtId="0" fontId="22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14" fillId="0" borderId="0" xfId="0" applyFont="1" applyAlignment="1">
      <alignment horizontal="center"/>
    </xf>
  </cellXfs>
  <cellStyles count="6">
    <cellStyle name="Normal" xfId="0" builtinId="0"/>
    <cellStyle name="Normal 2" xfId="1"/>
    <cellStyle name="Normal 2 2" xfId="2"/>
    <cellStyle name="Normal 2 2 2" xfId="4"/>
    <cellStyle name="Normal_Consolidado_Alsa_PGC_Ac_JUNIO_08" xfId="5"/>
    <cellStyle name="Percent 2" xfId="3"/>
  </cellStyles>
  <dxfs count="0"/>
  <tableStyles count="0" defaultTableStyle="TableStyleMedium2" defaultPivotStyle="PivotStyleLight16"/>
  <colors>
    <mruColors>
      <color rgb="FF00A1DE"/>
      <color rgb="FF81BC00"/>
      <color rgb="FF777777"/>
      <color rgb="FF313131"/>
      <color rgb="FFB4B4B4"/>
      <color rgb="FFDCDCDC"/>
      <color rgb="FF8C8C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ovom/My%20Documents/Auditor&#237;a/Clientes/Echeverr&#237;a/A%2031.12.02/FINAL%20A%2031.12.02/ATADO%20SUMARIA%20ECHEVERR&#205;A/Copy%20of%20Atado%20preliminar%20A%2031.10.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gallego/AppData/Local/Temp/Rar$DI00.162/Consolidacion%20GIAV%202007tras%20ajustes%20IIIdel26-06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Sumarias"/>
      <sheetName val="Atado"/>
      <sheetName val="balance"/>
      <sheetName val="PL"/>
      <sheetName val="Financiación"/>
      <sheetName val="ayuda cuadro"/>
      <sheetName val="Memo"/>
      <sheetName val="Module1 (2)"/>
      <sheetName val="Module1"/>
      <sheetName val="Module3 (2)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Teoria"/>
      <sheetName val="Apuntes"/>
      <sheetName val="Ajustes 2004"/>
      <sheetName val="Ajustes 2005"/>
      <sheetName val="Ajustes 2006"/>
      <sheetName val="Ajustes 1T"/>
      <sheetName val="Ajustes 2T"/>
      <sheetName val="Ajustes 3T"/>
      <sheetName val="Ajustes"/>
      <sheetName val="T´s"/>
      <sheetName val="Chelverton"/>
      <sheetName val="Salida Grupo"/>
      <sheetName val="Polonia"/>
      <sheetName val="BS imprimir"/>
      <sheetName val="Pl imprimir"/>
      <sheetName val="CF"/>
      <sheetName val="B_Consolidado_H_Trabajo"/>
      <sheetName val="Balance consolidado"/>
      <sheetName val="Grupo"/>
      <sheetName val="Ajustes 4T"/>
      <sheetName val="PyG_Consolidado_H_Trabajo"/>
      <sheetName val="PyG consolidada"/>
      <sheetName val="Ajustes varios"/>
    </sheetNames>
    <sheetDataSet>
      <sheetData sheetId="0"/>
      <sheetData sheetId="1"/>
      <sheetData sheetId="2">
        <row r="15">
          <cell r="I15" t="str">
            <v>A     Inmov     G.Est     I. Gastos de establecimiento</v>
          </cell>
        </row>
        <row r="16">
          <cell r="I16" t="str">
            <v>A     Inmov     Inmat     1. Derechos de Explotación y Concesiones</v>
          </cell>
        </row>
        <row r="17">
          <cell r="I17" t="str">
            <v>A     Inmov     Inmat     2. Aplicaciones informáticas</v>
          </cell>
        </row>
        <row r="18">
          <cell r="I18" t="str">
            <v>A     Inmov     Inmat     3. Bienes Arrendamiento Financiero</v>
          </cell>
        </row>
        <row r="19">
          <cell r="I19" t="str">
            <v>A     Inmov     Inmat     4. Amortizaciones</v>
          </cell>
        </row>
        <row r="20">
          <cell r="I20" t="str">
            <v>A     Inmov     Mater     1. Terrenos y Solares</v>
          </cell>
        </row>
        <row r="21">
          <cell r="I21" t="str">
            <v>A     Inmov     Mater     2. Edificios y otros inmuebles</v>
          </cell>
        </row>
        <row r="22">
          <cell r="I22" t="str">
            <v>A     Inmov     Mater     3. Instalaciones técnicas y maquinaria</v>
          </cell>
        </row>
        <row r="23">
          <cell r="I23" t="str">
            <v>A     Inmov     Mater     4. Utillaje, Medios Auxiliares y Mobiliario</v>
          </cell>
        </row>
        <row r="24">
          <cell r="I24" t="str">
            <v>A     Inmov     Mater     5. Equipos para procesos de información</v>
          </cell>
        </row>
        <row r="25">
          <cell r="I25" t="str">
            <v>A     Inmov     Mater     5. Elementos de transporte</v>
          </cell>
        </row>
        <row r="26">
          <cell r="I26" t="str">
            <v>A     Inmov     Mater     5. Otro inmovilizado material</v>
          </cell>
        </row>
        <row r="27">
          <cell r="I27" t="str">
            <v xml:space="preserve">A     Inmov     Mater     6. Amortizaciones </v>
          </cell>
        </row>
        <row r="28">
          <cell r="I28" t="str">
            <v>A     Inmov     Finan     1. Participaciones Puestas en Equivalencia</v>
          </cell>
        </row>
        <row r="29">
          <cell r="I29" t="str">
            <v>A     Inmov     Finan     2. Participaciones en empresas del grupo y asociadas</v>
          </cell>
        </row>
        <row r="30">
          <cell r="I30" t="str">
            <v>A     Inmov     Finan     3. Créditos Empresas Grupo</v>
          </cell>
        </row>
        <row r="31">
          <cell r="I31" t="str">
            <v>A     Inmov     Finan     3. Otros créditos</v>
          </cell>
        </row>
        <row r="32">
          <cell r="I32" t="str">
            <v xml:space="preserve">A     Inmov     Finan     4. Otras inversiones financieras </v>
          </cell>
        </row>
        <row r="33">
          <cell r="I33" t="str">
            <v>A     Inmov     Finan     5. Fianzas y depositos constituidos</v>
          </cell>
        </row>
        <row r="34">
          <cell r="I34" t="str">
            <v>A     Inmov     Finan     6. Provisiones</v>
          </cell>
        </row>
        <row r="35">
          <cell r="I35" t="str">
            <v>A     Conso     F.C.C     1. Sociedades Integración Global y Proporcional</v>
          </cell>
        </row>
        <row r="36">
          <cell r="I36" t="str">
            <v>A     Conso     F.C.C     2. Sociedades Puestas en Equivalencia</v>
          </cell>
        </row>
        <row r="37">
          <cell r="I37" t="str">
            <v>A                 G.V.E     C) Gastos a distribuir en varios ejercicios</v>
          </cell>
        </row>
        <row r="38">
          <cell r="I38" t="str">
            <v>A                A.D.E     I. Accionistas por desembolsos exigidos</v>
          </cell>
        </row>
        <row r="39">
          <cell r="I39" t="str">
            <v>A     ActCi     Exist     1. Terrenos y Solares</v>
          </cell>
        </row>
        <row r="40">
          <cell r="I40" t="str">
            <v>A     ActCi     Exist     2. Edificios y Obras en curso</v>
          </cell>
        </row>
        <row r="41">
          <cell r="I41" t="str">
            <v>A     ActCi     Exist     3. Anticipos a proveedores</v>
          </cell>
        </row>
        <row r="42">
          <cell r="I42" t="str">
            <v>A     ActCi     Deudo     1. Clientes por ventas y servicios</v>
          </cell>
        </row>
        <row r="43">
          <cell r="I43" t="str">
            <v>A     ActCi     Deudo     2. Empresas Grupo y Asociadas</v>
          </cell>
        </row>
        <row r="44">
          <cell r="I44" t="str">
            <v>A     ActCi     Deudo     3. Deudores varios</v>
          </cell>
        </row>
        <row r="45">
          <cell r="I45" t="str">
            <v>A     ActCi     Deudo     4. Personal</v>
          </cell>
        </row>
        <row r="46">
          <cell r="I46" t="str">
            <v>A     ActCi     Deudo     5. Administraciones públicas - AEAT y TGSS</v>
          </cell>
        </row>
        <row r="47">
          <cell r="I47" t="str">
            <v>A     ActCi     Deudo     6. Administraciones públicas - Pdte Formalizar</v>
          </cell>
        </row>
        <row r="48">
          <cell r="I48" t="str">
            <v>A     ActCi     Deudo     7. Provisiones</v>
          </cell>
        </row>
        <row r="49">
          <cell r="I49" t="str">
            <v>A     ActCi     IFTem     1.  Créditos Empresas Grupo y Asociadas</v>
          </cell>
        </row>
        <row r="50">
          <cell r="I50" t="str">
            <v>A     ActCi     IFTem     2. Interes Devengado no Vencido Grupo y Asoc</v>
          </cell>
        </row>
        <row r="51">
          <cell r="I51" t="str">
            <v>A     ActCi     IFTem     3. Participaciones en empresas asociadas</v>
          </cell>
        </row>
        <row r="52">
          <cell r="I52" t="str">
            <v xml:space="preserve">A     ActCi     IFTem     4. Otras inversiones financieras </v>
          </cell>
        </row>
        <row r="53">
          <cell r="I53" t="str">
            <v>A     ActCi     IFTem     5b. Dividendo a cobrar</v>
          </cell>
        </row>
        <row r="54">
          <cell r="I54" t="str">
            <v xml:space="preserve">A     ActCi     IFTem     5. Otros créditos </v>
          </cell>
        </row>
        <row r="55">
          <cell r="I55" t="str">
            <v>A     ActCi     IFTem     6. Fianzas y depositos constituidos</v>
          </cell>
        </row>
        <row r="56">
          <cell r="I56" t="str">
            <v>A     ActCi     IFTem     7. Provisiones</v>
          </cell>
        </row>
        <row r="57">
          <cell r="I57" t="str">
            <v>A     ActCi     Tesor     IV. Tesorería</v>
          </cell>
        </row>
        <row r="58">
          <cell r="I58" t="str">
            <v xml:space="preserve">A     ActCi     Aj.Pe     V. Ajustes por periodificación </v>
          </cell>
        </row>
        <row r="60">
          <cell r="I60" t="str">
            <v>P     Fo.Pr     Capit     I. Capital suscrito</v>
          </cell>
        </row>
        <row r="61">
          <cell r="I61" t="str">
            <v>P     Fo.Pr     PeAcc     II. Prima de emisión</v>
          </cell>
        </row>
        <row r="62">
          <cell r="I62" t="str">
            <v>P     Fo.Pr     Reser     1. Reserva legal</v>
          </cell>
        </row>
        <row r="63">
          <cell r="I63" t="str">
            <v>P     Fo.Pr     Reser     2. Reservas varias (voluntarias)</v>
          </cell>
        </row>
        <row r="64">
          <cell r="I64" t="str">
            <v>P     Fo.Pr     Reser     3. Reservas consolidación</v>
          </cell>
        </row>
        <row r="65">
          <cell r="I65" t="str">
            <v>P     Fo.Pr     RSoCo     V. Reservas Sociedades Consolidadas</v>
          </cell>
        </row>
        <row r="66">
          <cell r="I66" t="str">
            <v>P     Fo.Pr     RSoPE     V. Reservas Sociedades P. Equivalencia</v>
          </cell>
        </row>
        <row r="67">
          <cell r="I67" t="str">
            <v>P     Fo.Pr     DiCCo     VI. Diferencias de Conversion Consolidadas</v>
          </cell>
        </row>
        <row r="68">
          <cell r="I68" t="str">
            <v>P     Fo.Pr     P y G     1. Pérdidas y Ganancias Ejercicio Actual</v>
          </cell>
        </row>
        <row r="69">
          <cell r="I69" t="str">
            <v>P     Fo.Pr     P y G     3. Pérdidas y Ganancias Ejercicios Anteriores</v>
          </cell>
        </row>
        <row r="70">
          <cell r="I70" t="str">
            <v>P     Fo.Pr     P y G     4. Dividendo a cuenta</v>
          </cell>
        </row>
        <row r="71">
          <cell r="I71" t="str">
            <v>P     Fo.Pr     FP SE     A´) Fondos Propios "Socios Externos"</v>
          </cell>
        </row>
        <row r="72">
          <cell r="I72" t="str">
            <v>P     Fo.Pr     DiNco     A´´) Diferencia Negativa de Consolidación</v>
          </cell>
        </row>
        <row r="73">
          <cell r="I73" t="str">
            <v>P     PrRyG     PrRyG     B) Provision para riesgos y gastos</v>
          </cell>
        </row>
        <row r="74">
          <cell r="I74" t="str">
            <v>P     Ex.lp     Acrlp     1.  Deudas con entidades de crédito</v>
          </cell>
        </row>
        <row r="75">
          <cell r="I75" t="str">
            <v>P     Ex.lp     Acrlp     2. Deudas con emp del grupo y asociadas</v>
          </cell>
        </row>
        <row r="76">
          <cell r="I76" t="str">
            <v>P     Ex.lp     Acrlp     3. Deudas arrendamiento financiero</v>
          </cell>
        </row>
        <row r="77">
          <cell r="I77" t="str">
            <v>P     Ex.lp     Acrlp     4. Deudas representadas por efectos a pagar</v>
          </cell>
        </row>
        <row r="78">
          <cell r="I78" t="str">
            <v>P     Ex.lp     Acrlp     5. Fianzas y depositos recibidos</v>
          </cell>
        </row>
        <row r="79">
          <cell r="I79" t="str">
            <v>P     Ex.lp     Acrlp     7. Deudas por operaciones de tráfico</v>
          </cell>
        </row>
        <row r="80">
          <cell r="I80" t="str">
            <v>P     Ex.cp     Acrcp     1. Préstamos y Pólizas</v>
          </cell>
        </row>
        <row r="81">
          <cell r="I81" t="str">
            <v>P     Ex.cp     Acrcp     2. Otras deudas</v>
          </cell>
        </row>
        <row r="82">
          <cell r="I82" t="str">
            <v>P     Ex.cp     Acrcp     3. Deudas por intereses</v>
          </cell>
        </row>
        <row r="83">
          <cell r="I83" t="str">
            <v>P     Ex.cp     Acrcp     1.  Empresas Grupo y Asociadas</v>
          </cell>
        </row>
        <row r="84">
          <cell r="I84" t="str">
            <v>P     Ex.cp     Acrcp     2.  Interes Devengado no Vencido Grupo y Asoc</v>
          </cell>
        </row>
        <row r="85">
          <cell r="I85" t="str">
            <v>P     Ex.cp     Acrcp     1. Anticipos de Clientes</v>
          </cell>
        </row>
        <row r="86">
          <cell r="I86" t="str">
            <v>P     Ex.cp     Acrcp     2. Deudas por compras o prestación de servicios</v>
          </cell>
        </row>
        <row r="87">
          <cell r="I87" t="str">
            <v>P     Ex.cp     Acrcp     3. Deudas representadas por efectos a pagar</v>
          </cell>
        </row>
        <row r="88">
          <cell r="I88" t="str">
            <v>P     Ex.cp     Acrcp     1. Administraciones públicas - AEAT</v>
          </cell>
        </row>
        <row r="89">
          <cell r="I89" t="str">
            <v>P     Ex.cp     Acrcp     2. Administraciones públicas - AEAT - Pdte Formalizar</v>
          </cell>
        </row>
        <row r="90">
          <cell r="I90" t="str">
            <v>P     Ex.cp     Acrcp     3. Administraciones públicas - Seguridad Social</v>
          </cell>
        </row>
        <row r="91">
          <cell r="I91" t="str">
            <v xml:space="preserve">P     Ex.cp     Acrcp     4. Otras deudas    </v>
          </cell>
        </row>
        <row r="92">
          <cell r="I92" t="str">
            <v>P     Ex.cp     Acrcp     5. Remuneraciones pendientes de pago</v>
          </cell>
        </row>
        <row r="93">
          <cell r="I93" t="str">
            <v xml:space="preserve">P     Ex.cp     Acrcp     6. Fianzas y depositos recibidos    </v>
          </cell>
        </row>
        <row r="94">
          <cell r="I94" t="str">
            <v>P     PryDi     PryDi     V. Provisiones y diferidos</v>
          </cell>
        </row>
        <row r="95">
          <cell r="I95" t="str">
            <v>P     AjuPe     AjuPe     VI. Ajustes por periodificación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B1:M51"/>
  <sheetViews>
    <sheetView showGridLines="0" tabSelected="1" topLeftCell="A13" zoomScale="90" zoomScaleNormal="90" zoomScaleSheetLayoutView="90" workbookViewId="0">
      <selection activeCell="I17" sqref="I17"/>
    </sheetView>
  </sheetViews>
  <sheetFormatPr defaultColWidth="9.109375" defaultRowHeight="13.2" x14ac:dyDescent="0.25"/>
  <cols>
    <col min="1" max="1" width="1.5546875" style="3" customWidth="1"/>
    <col min="2" max="2" width="0.88671875" style="3" customWidth="1"/>
    <col min="3" max="3" width="56.88671875" style="3" customWidth="1"/>
    <col min="4" max="4" width="13.109375" style="3" customWidth="1"/>
    <col min="5" max="5" width="13.109375" style="50" customWidth="1"/>
    <col min="6" max="6" width="11.6640625" style="50" customWidth="1"/>
    <col min="7" max="7" width="1.21875" style="3" customWidth="1"/>
    <col min="8" max="8" width="51.5546875" style="3" customWidth="1"/>
    <col min="9" max="9" width="13.109375" style="3" customWidth="1"/>
    <col min="10" max="10" width="13.109375" style="50" customWidth="1"/>
    <col min="11" max="11" width="11.6640625" style="50" customWidth="1"/>
    <col min="12" max="12" width="9.109375" style="3"/>
    <col min="13" max="13" width="28.6640625" style="3" customWidth="1"/>
    <col min="14" max="14" width="8.6640625" style="3" customWidth="1"/>
    <col min="15" max="15" width="28.6640625" style="3" customWidth="1"/>
    <col min="16" max="16" width="8.6640625" style="3" customWidth="1"/>
    <col min="17" max="17" width="28.6640625" style="3" customWidth="1"/>
    <col min="18" max="18" width="8.6640625" style="3" customWidth="1"/>
    <col min="19" max="19" width="28.6640625" style="3" customWidth="1"/>
    <col min="20" max="16384" width="9.109375" style="3"/>
  </cols>
  <sheetData>
    <row r="1" spans="2:12" s="1" customFormat="1" ht="17.399999999999999" x14ac:dyDescent="0.3">
      <c r="B1" s="171" t="s">
        <v>106</v>
      </c>
      <c r="C1" s="171"/>
      <c r="D1" s="171"/>
      <c r="E1" s="171"/>
      <c r="F1" s="171"/>
      <c r="G1" s="171"/>
      <c r="H1" s="171"/>
      <c r="I1" s="171"/>
      <c r="J1" s="171"/>
      <c r="K1" s="171"/>
    </row>
    <row r="2" spans="2:12" s="1" customFormat="1" ht="17.399999999999999" x14ac:dyDescent="0.3">
      <c r="B2" s="171" t="s">
        <v>109</v>
      </c>
      <c r="C2" s="171"/>
      <c r="D2" s="171"/>
      <c r="E2" s="171"/>
      <c r="F2" s="171"/>
      <c r="G2" s="171"/>
      <c r="H2" s="171"/>
      <c r="I2" s="171"/>
      <c r="J2" s="171"/>
      <c r="K2" s="171"/>
    </row>
    <row r="3" spans="2:12" s="1" customFormat="1" ht="15.6" x14ac:dyDescent="0.3">
      <c r="B3" s="2"/>
      <c r="C3" s="2"/>
      <c r="D3" s="2"/>
      <c r="E3" s="46"/>
      <c r="F3" s="46"/>
      <c r="G3" s="2"/>
      <c r="H3" s="2"/>
      <c r="I3" s="2"/>
      <c r="J3" s="46"/>
      <c r="K3" s="46"/>
    </row>
    <row r="4" spans="2:12" s="1" customFormat="1" ht="15" x14ac:dyDescent="0.25">
      <c r="B4" s="172" t="s">
        <v>117</v>
      </c>
      <c r="C4" s="172"/>
      <c r="D4" s="172"/>
      <c r="E4" s="172"/>
      <c r="F4" s="172"/>
      <c r="G4" s="172"/>
      <c r="H4" s="172"/>
      <c r="I4" s="172"/>
      <c r="J4" s="172"/>
      <c r="K4" s="172"/>
    </row>
    <row r="5" spans="2:12" ht="13.8" x14ac:dyDescent="0.25">
      <c r="B5" s="173" t="s">
        <v>0</v>
      </c>
      <c r="C5" s="173"/>
      <c r="D5" s="173"/>
      <c r="E5" s="173"/>
      <c r="F5" s="173"/>
      <c r="G5" s="173"/>
      <c r="H5" s="173"/>
      <c r="I5" s="173"/>
      <c r="J5" s="173"/>
      <c r="K5" s="173"/>
    </row>
    <row r="6" spans="2:12" ht="13.8" thickBot="1" x14ac:dyDescent="0.3">
      <c r="B6" s="4"/>
      <c r="C6" s="4"/>
      <c r="D6" s="4"/>
      <c r="E6" s="47"/>
      <c r="F6" s="47"/>
      <c r="G6" s="4"/>
      <c r="H6" s="4"/>
      <c r="I6" s="4"/>
      <c r="J6" s="47"/>
      <c r="K6" s="47"/>
    </row>
    <row r="7" spans="2:12" s="29" customFormat="1" ht="12.75" customHeight="1" x14ac:dyDescent="0.25">
      <c r="B7" s="26"/>
      <c r="C7" s="95"/>
      <c r="D7" s="27" t="s">
        <v>1</v>
      </c>
      <c r="E7" s="84"/>
      <c r="F7" s="48"/>
      <c r="G7" s="111"/>
      <c r="H7" s="28"/>
      <c r="I7" s="27" t="s">
        <v>2</v>
      </c>
      <c r="J7" s="48"/>
      <c r="K7" s="85"/>
    </row>
    <row r="8" spans="2:12" s="29" customFormat="1" ht="12.75" customHeight="1" x14ac:dyDescent="0.25">
      <c r="B8" s="30"/>
      <c r="C8" s="98" t="s">
        <v>3</v>
      </c>
      <c r="D8" s="31" t="s">
        <v>4</v>
      </c>
      <c r="E8" s="98" t="s">
        <v>130</v>
      </c>
      <c r="F8" s="31" t="s">
        <v>131</v>
      </c>
      <c r="G8" s="106"/>
      <c r="H8" s="38" t="s">
        <v>103</v>
      </c>
      <c r="I8" s="34" t="s">
        <v>4</v>
      </c>
      <c r="J8" s="31" t="s">
        <v>130</v>
      </c>
      <c r="K8" s="112" t="s">
        <v>131</v>
      </c>
    </row>
    <row r="9" spans="2:12" s="4" customFormat="1" ht="12.75" customHeight="1" x14ac:dyDescent="0.2">
      <c r="B9" s="5"/>
      <c r="C9" s="11"/>
      <c r="D9" s="6"/>
      <c r="E9" s="35"/>
      <c r="F9" s="99"/>
      <c r="G9" s="107"/>
      <c r="H9" s="39"/>
      <c r="I9" s="61"/>
      <c r="J9" s="62"/>
      <c r="K9" s="86"/>
    </row>
    <row r="10" spans="2:12" s="11" customFormat="1" ht="12.75" customHeight="1" x14ac:dyDescent="0.25">
      <c r="B10" s="5"/>
      <c r="C10" s="79" t="s">
        <v>5</v>
      </c>
      <c r="D10" s="7"/>
      <c r="E10" s="42">
        <f>+E11+E14+E18+E20</f>
        <v>290948892</v>
      </c>
      <c r="F10" s="100">
        <f>+F11+F14+F18+F20</f>
        <v>290710223</v>
      </c>
      <c r="G10" s="107"/>
      <c r="H10" s="56" t="s">
        <v>6</v>
      </c>
      <c r="I10" s="37"/>
      <c r="J10" s="36">
        <f>+J11+J17</f>
        <v>295699261</v>
      </c>
      <c r="K10" s="87">
        <f>+K11+K17</f>
        <v>295389832</v>
      </c>
      <c r="L10" s="13"/>
    </row>
    <row r="11" spans="2:12" s="11" customFormat="1" ht="12.75" customHeight="1" x14ac:dyDescent="0.25">
      <c r="B11" s="5"/>
      <c r="C11" s="79" t="s">
        <v>7</v>
      </c>
      <c r="D11" s="7" t="s">
        <v>8</v>
      </c>
      <c r="E11" s="36">
        <f>+E12+E13</f>
        <v>121123</v>
      </c>
      <c r="F11" s="101">
        <f>+F12+F13</f>
        <v>90583</v>
      </c>
      <c r="G11" s="107"/>
      <c r="H11" s="56" t="s">
        <v>110</v>
      </c>
      <c r="I11" s="37" t="s">
        <v>39</v>
      </c>
      <c r="J11" s="109">
        <f>+J12+J14+J16</f>
        <v>178790059</v>
      </c>
      <c r="K11" s="113">
        <f>+K12+K14+K16</f>
        <v>178521684</v>
      </c>
      <c r="L11" s="12"/>
    </row>
    <row r="12" spans="2:12" s="11" customFormat="1" ht="12.75" customHeight="1" x14ac:dyDescent="0.25">
      <c r="B12" s="5"/>
      <c r="C12" s="11" t="s">
        <v>10</v>
      </c>
      <c r="D12" s="7"/>
      <c r="E12" s="35">
        <v>117627</v>
      </c>
      <c r="F12" s="99">
        <v>87025</v>
      </c>
      <c r="G12" s="107"/>
      <c r="H12" s="53" t="s">
        <v>50</v>
      </c>
      <c r="I12" s="37" t="s">
        <v>39</v>
      </c>
      <c r="J12" s="43">
        <f>+J13</f>
        <v>601012</v>
      </c>
      <c r="K12" s="114">
        <f>+K13</f>
        <v>601012</v>
      </c>
    </row>
    <row r="13" spans="2:12" s="11" customFormat="1" ht="12.75" customHeight="1" x14ac:dyDescent="0.25">
      <c r="B13" s="5"/>
      <c r="C13" s="11" t="s">
        <v>42</v>
      </c>
      <c r="D13" s="7"/>
      <c r="E13" s="35">
        <v>3496</v>
      </c>
      <c r="F13" s="99">
        <v>3558</v>
      </c>
      <c r="G13" s="107"/>
      <c r="H13" s="57" t="s">
        <v>51</v>
      </c>
      <c r="I13" s="37"/>
      <c r="J13" s="35">
        <v>601012</v>
      </c>
      <c r="K13" s="115">
        <v>601012</v>
      </c>
    </row>
    <row r="14" spans="2:12" s="11" customFormat="1" ht="12.75" customHeight="1" x14ac:dyDescent="0.25">
      <c r="B14" s="5"/>
      <c r="C14" s="79" t="s">
        <v>12</v>
      </c>
      <c r="D14" s="7" t="s">
        <v>13</v>
      </c>
      <c r="E14" s="36">
        <f>+E15+E16+E17</f>
        <v>5664446</v>
      </c>
      <c r="F14" s="101">
        <f>+F15+F16</f>
        <v>5643440</v>
      </c>
      <c r="G14" s="107"/>
      <c r="H14" s="53" t="s">
        <v>11</v>
      </c>
      <c r="I14" s="37" t="s">
        <v>39</v>
      </c>
      <c r="J14" s="36">
        <f>J15</f>
        <v>177920672</v>
      </c>
      <c r="K14" s="116">
        <f>K15</f>
        <v>177899358</v>
      </c>
      <c r="L14" s="13"/>
    </row>
    <row r="15" spans="2:12" s="11" customFormat="1" ht="12.75" customHeight="1" x14ac:dyDescent="0.25">
      <c r="B15" s="5"/>
      <c r="C15" s="11" t="s">
        <v>14</v>
      </c>
      <c r="D15" s="7"/>
      <c r="E15" s="63">
        <v>4829984</v>
      </c>
      <c r="F15" s="99">
        <v>4983119</v>
      </c>
      <c r="G15" s="107"/>
      <c r="H15" s="40" t="s">
        <v>15</v>
      </c>
      <c r="I15" s="37"/>
      <c r="J15" s="35">
        <v>177920672</v>
      </c>
      <c r="K15" s="115">
        <v>177899358</v>
      </c>
    </row>
    <row r="16" spans="2:12" s="11" customFormat="1" ht="12.75" customHeight="1" x14ac:dyDescent="0.25">
      <c r="B16" s="5"/>
      <c r="C16" s="11" t="s">
        <v>16</v>
      </c>
      <c r="D16" s="7"/>
      <c r="E16" s="63">
        <v>757627</v>
      </c>
      <c r="F16" s="99">
        <v>660321</v>
      </c>
      <c r="G16" s="107"/>
      <c r="H16" s="58" t="s">
        <v>52</v>
      </c>
      <c r="I16" s="37" t="s">
        <v>137</v>
      </c>
      <c r="J16" s="36">
        <v>268375</v>
      </c>
      <c r="K16" s="116">
        <v>21314</v>
      </c>
    </row>
    <row r="17" spans="2:13" s="11" customFormat="1" ht="12.75" customHeight="1" x14ac:dyDescent="0.25">
      <c r="B17" s="5"/>
      <c r="C17" s="80" t="s">
        <v>114</v>
      </c>
      <c r="D17" s="7"/>
      <c r="E17" s="63">
        <v>76835</v>
      </c>
      <c r="F17" s="99" t="s">
        <v>115</v>
      </c>
      <c r="G17" s="107"/>
      <c r="H17" s="59" t="s">
        <v>112</v>
      </c>
      <c r="I17" s="37" t="s">
        <v>9</v>
      </c>
      <c r="J17" s="52">
        <v>116909202</v>
      </c>
      <c r="K17" s="117">
        <v>116868148</v>
      </c>
    </row>
    <row r="18" spans="2:13" s="11" customFormat="1" ht="12.75" customHeight="1" x14ac:dyDescent="0.25">
      <c r="B18" s="5"/>
      <c r="C18" s="79" t="s">
        <v>43</v>
      </c>
      <c r="D18" s="7" t="s">
        <v>17</v>
      </c>
      <c r="E18" s="36">
        <f>+E19</f>
        <v>285089740</v>
      </c>
      <c r="F18" s="101">
        <f>+F19</f>
        <v>284902617</v>
      </c>
      <c r="G18" s="107"/>
      <c r="I18" s="54"/>
      <c r="J18" s="110"/>
      <c r="K18" s="118"/>
      <c r="L18" s="13"/>
      <c r="M18" s="13"/>
    </row>
    <row r="19" spans="2:13" s="11" customFormat="1" ht="12.75" customHeight="1" x14ac:dyDescent="0.25">
      <c r="B19" s="5"/>
      <c r="C19" s="11" t="s">
        <v>22</v>
      </c>
      <c r="D19" s="7"/>
      <c r="E19" s="63">
        <v>285089740</v>
      </c>
      <c r="F19" s="99">
        <v>284902617</v>
      </c>
      <c r="G19" s="107"/>
      <c r="H19" s="53" t="s">
        <v>21</v>
      </c>
      <c r="I19" s="37"/>
      <c r="J19" s="42">
        <f>+J20+J22+J24</f>
        <v>6304387</v>
      </c>
      <c r="K19" s="119">
        <f>+K20+K22+K24</f>
        <v>4175271</v>
      </c>
    </row>
    <row r="20" spans="2:13" s="11" customFormat="1" ht="12.75" customHeight="1" x14ac:dyDescent="0.25">
      <c r="B20" s="5"/>
      <c r="C20" s="79" t="s">
        <v>20</v>
      </c>
      <c r="D20" s="7" t="s">
        <v>58</v>
      </c>
      <c r="E20" s="64">
        <f>+E21</f>
        <v>73583</v>
      </c>
      <c r="F20" s="101">
        <f>+F21</f>
        <v>73583</v>
      </c>
      <c r="G20" s="107"/>
      <c r="H20" s="53" t="s">
        <v>53</v>
      </c>
      <c r="I20" s="37" t="s">
        <v>18</v>
      </c>
      <c r="J20" s="43">
        <f>+J21</f>
        <v>80766</v>
      </c>
      <c r="K20" s="114">
        <f>+K21</f>
        <v>176801</v>
      </c>
    </row>
    <row r="21" spans="2:13" s="11" customFormat="1" ht="12.75" customHeight="1" x14ac:dyDescent="0.25">
      <c r="B21" s="5"/>
      <c r="C21" s="11" t="s">
        <v>19</v>
      </c>
      <c r="D21" s="92"/>
      <c r="E21" s="63">
        <v>73583</v>
      </c>
      <c r="F21" s="99">
        <v>73583</v>
      </c>
      <c r="G21" s="107"/>
      <c r="H21" s="40" t="s">
        <v>54</v>
      </c>
      <c r="I21" s="37"/>
      <c r="J21" s="35">
        <v>80766</v>
      </c>
      <c r="K21" s="115">
        <v>176801</v>
      </c>
    </row>
    <row r="22" spans="2:13" s="11" customFormat="1" ht="12.75" customHeight="1" x14ac:dyDescent="0.25">
      <c r="B22" s="5"/>
      <c r="D22" s="7"/>
      <c r="E22" s="35"/>
      <c r="F22" s="99"/>
      <c r="G22" s="107"/>
      <c r="H22" s="53" t="s">
        <v>23</v>
      </c>
      <c r="I22" s="37" t="s">
        <v>135</v>
      </c>
      <c r="J22" s="45">
        <f>+J23</f>
        <v>2212112</v>
      </c>
      <c r="K22" s="116">
        <f>+K23</f>
        <v>53872</v>
      </c>
    </row>
    <row r="23" spans="2:13" s="11" customFormat="1" ht="12.75" customHeight="1" x14ac:dyDescent="0.25">
      <c r="B23" s="5"/>
      <c r="D23" s="7"/>
      <c r="E23" s="35"/>
      <c r="F23" s="99"/>
      <c r="G23" s="107"/>
      <c r="H23" s="40" t="s">
        <v>24</v>
      </c>
      <c r="I23" s="37"/>
      <c r="J23" s="44">
        <v>2212112</v>
      </c>
      <c r="K23" s="115">
        <v>53872</v>
      </c>
    </row>
    <row r="24" spans="2:13" s="11" customFormat="1" ht="12.75" customHeight="1" x14ac:dyDescent="0.25">
      <c r="B24" s="5"/>
      <c r="D24" s="7"/>
      <c r="E24" s="35"/>
      <c r="F24" s="99"/>
      <c r="G24" s="107"/>
      <c r="H24" s="53" t="s">
        <v>55</v>
      </c>
      <c r="I24" s="37" t="s">
        <v>124</v>
      </c>
      <c r="J24" s="45">
        <v>4011509</v>
      </c>
      <c r="K24" s="116">
        <v>3944598</v>
      </c>
    </row>
    <row r="25" spans="2:13" s="11" customFormat="1" ht="12.75" customHeight="1" x14ac:dyDescent="0.25">
      <c r="B25" s="5"/>
      <c r="C25" s="79" t="s">
        <v>25</v>
      </c>
      <c r="D25" s="7"/>
      <c r="E25" s="42">
        <f>+E27+E30+E35+E37+E38+E26</f>
        <v>83662695</v>
      </c>
      <c r="F25" s="100">
        <f>+F27+F30+F35+F36+F37+F38</f>
        <v>70961081</v>
      </c>
      <c r="G25" s="107"/>
      <c r="I25" s="54"/>
      <c r="J25" s="74"/>
      <c r="K25" s="115"/>
    </row>
    <row r="26" spans="2:13" s="11" customFormat="1" ht="12.75" customHeight="1" x14ac:dyDescent="0.25">
      <c r="B26" s="5"/>
      <c r="C26" s="82" t="s">
        <v>116</v>
      </c>
      <c r="D26" s="7" t="s">
        <v>136</v>
      </c>
      <c r="E26" s="75">
        <v>625000</v>
      </c>
      <c r="F26" s="102">
        <v>0</v>
      </c>
      <c r="G26" s="107"/>
      <c r="H26" s="40"/>
      <c r="I26" s="37"/>
      <c r="J26" s="44"/>
      <c r="K26" s="115"/>
    </row>
    <row r="27" spans="2:13" s="11" customFormat="1" ht="12.75" customHeight="1" x14ac:dyDescent="0.25">
      <c r="B27" s="5"/>
      <c r="C27" s="79" t="s">
        <v>44</v>
      </c>
      <c r="D27" s="7"/>
      <c r="E27" s="45">
        <f>+E28+E29</f>
        <v>65115333</v>
      </c>
      <c r="F27" s="101">
        <f>+F28+F29</f>
        <v>48172500</v>
      </c>
      <c r="G27" s="107"/>
      <c r="H27" s="40"/>
      <c r="I27" s="37"/>
      <c r="J27" s="44"/>
      <c r="K27" s="115"/>
    </row>
    <row r="28" spans="2:13" s="11" customFormat="1" ht="12.75" customHeight="1" x14ac:dyDescent="0.25">
      <c r="B28" s="5"/>
      <c r="C28" s="11" t="s">
        <v>45</v>
      </c>
      <c r="D28" s="6" t="s">
        <v>124</v>
      </c>
      <c r="E28" s="44">
        <v>24272376</v>
      </c>
      <c r="F28" s="99">
        <v>23455180</v>
      </c>
      <c r="G28" s="107"/>
      <c r="H28" s="40"/>
      <c r="I28" s="37"/>
      <c r="J28" s="44"/>
      <c r="K28" s="115"/>
    </row>
    <row r="29" spans="2:13" s="11" customFormat="1" ht="12.75" customHeight="1" x14ac:dyDescent="0.25">
      <c r="B29" s="5"/>
      <c r="C29" s="11" t="s">
        <v>46</v>
      </c>
      <c r="D29" s="6" t="s">
        <v>59</v>
      </c>
      <c r="E29" s="44">
        <v>40842957</v>
      </c>
      <c r="F29" s="99">
        <v>24717320</v>
      </c>
      <c r="G29" s="107"/>
      <c r="H29" s="40"/>
      <c r="I29" s="37"/>
      <c r="J29" s="44"/>
      <c r="K29" s="120"/>
    </row>
    <row r="30" spans="2:13" s="11" customFormat="1" ht="12.75" customHeight="1" x14ac:dyDescent="0.25">
      <c r="B30" s="5"/>
      <c r="C30" s="79" t="s">
        <v>29</v>
      </c>
      <c r="D30" s="7"/>
      <c r="E30" s="45">
        <f>+E31+E32+E33+E34</f>
        <v>52617</v>
      </c>
      <c r="F30" s="103">
        <f>+F31+F32+F33+F34</f>
        <v>1038795</v>
      </c>
      <c r="G30" s="107"/>
      <c r="H30" s="53" t="s">
        <v>26</v>
      </c>
      <c r="I30" s="37"/>
      <c r="J30" s="52">
        <f>+J31+J33+J34+J40</f>
        <v>72607939</v>
      </c>
      <c r="K30" s="119">
        <f>+K31+K33+K34+K40</f>
        <v>62106201</v>
      </c>
    </row>
    <row r="31" spans="2:13" s="11" customFormat="1" ht="12.75" customHeight="1" x14ac:dyDescent="0.25">
      <c r="B31" s="5"/>
      <c r="C31" s="11" t="s">
        <v>31</v>
      </c>
      <c r="D31" s="7"/>
      <c r="E31" s="44">
        <v>15108</v>
      </c>
      <c r="F31" s="104">
        <v>35899</v>
      </c>
      <c r="G31" s="107"/>
      <c r="H31" s="53" t="s">
        <v>28</v>
      </c>
      <c r="I31" s="37"/>
      <c r="J31" s="75">
        <f>+J32</f>
        <v>69339</v>
      </c>
      <c r="K31" s="114">
        <f>+K32</f>
        <v>10223</v>
      </c>
      <c r="L31" s="13"/>
    </row>
    <row r="32" spans="2:13" s="11" customFormat="1" ht="12.75" customHeight="1" x14ac:dyDescent="0.25">
      <c r="B32" s="5"/>
      <c r="C32" s="11" t="s">
        <v>47</v>
      </c>
      <c r="D32" s="7"/>
      <c r="E32" s="44">
        <v>21732</v>
      </c>
      <c r="F32" s="99">
        <v>38452</v>
      </c>
      <c r="G32" s="107"/>
      <c r="H32" s="39" t="s">
        <v>24</v>
      </c>
      <c r="I32" s="37"/>
      <c r="J32" s="44">
        <v>69339</v>
      </c>
      <c r="K32" s="115">
        <v>10223</v>
      </c>
    </row>
    <row r="33" spans="2:13" s="11" customFormat="1" ht="12.75" customHeight="1" x14ac:dyDescent="0.25">
      <c r="B33" s="5"/>
      <c r="C33" s="11" t="s">
        <v>48</v>
      </c>
      <c r="D33" s="6" t="s">
        <v>124</v>
      </c>
      <c r="E33" s="44">
        <v>9289</v>
      </c>
      <c r="F33" s="99">
        <v>954652</v>
      </c>
      <c r="G33" s="107"/>
      <c r="H33" s="53" t="s">
        <v>56</v>
      </c>
      <c r="I33" s="41" t="s">
        <v>27</v>
      </c>
      <c r="J33" s="45">
        <v>57843588</v>
      </c>
      <c r="K33" s="121">
        <v>46201748</v>
      </c>
    </row>
    <row r="34" spans="2:13" s="11" customFormat="1" ht="12.75" customHeight="1" x14ac:dyDescent="0.25">
      <c r="B34" s="5"/>
      <c r="C34" s="11" t="s">
        <v>35</v>
      </c>
      <c r="D34" s="6" t="s">
        <v>125</v>
      </c>
      <c r="E34" s="44">
        <v>6488</v>
      </c>
      <c r="F34" s="99">
        <v>9792</v>
      </c>
      <c r="G34" s="107"/>
      <c r="H34" s="53" t="s">
        <v>30</v>
      </c>
      <c r="I34" s="41"/>
      <c r="J34" s="45">
        <f>+SUM(J35:J39)</f>
        <v>14613167</v>
      </c>
      <c r="K34" s="121">
        <f>+SUM(K35:K39)</f>
        <v>15786908</v>
      </c>
    </row>
    <row r="35" spans="2:13" s="11" customFormat="1" ht="12.75" customHeight="1" x14ac:dyDescent="0.25">
      <c r="B35" s="5"/>
      <c r="C35" s="79" t="s">
        <v>102</v>
      </c>
      <c r="D35" s="93" t="s">
        <v>124</v>
      </c>
      <c r="E35" s="45">
        <v>3362</v>
      </c>
      <c r="F35" s="101">
        <v>6771</v>
      </c>
      <c r="G35" s="107"/>
      <c r="H35" s="40" t="s">
        <v>32</v>
      </c>
      <c r="I35" s="41"/>
      <c r="J35" s="44">
        <v>1836542</v>
      </c>
      <c r="K35" s="122">
        <v>727466</v>
      </c>
    </row>
    <row r="36" spans="2:13" s="11" customFormat="1" ht="12.75" customHeight="1" x14ac:dyDescent="0.25">
      <c r="B36" s="8"/>
      <c r="C36" s="83" t="s">
        <v>111</v>
      </c>
      <c r="D36" s="93" t="s">
        <v>58</v>
      </c>
      <c r="E36" s="45" t="s">
        <v>115</v>
      </c>
      <c r="F36" s="101">
        <v>206442</v>
      </c>
      <c r="G36" s="108"/>
      <c r="H36" s="39" t="s">
        <v>57</v>
      </c>
      <c r="I36" s="65" t="s">
        <v>124</v>
      </c>
      <c r="J36" s="44">
        <v>3420380</v>
      </c>
      <c r="K36" s="123">
        <v>3914080</v>
      </c>
    </row>
    <row r="37" spans="2:13" s="11" customFormat="1" ht="12.75" customHeight="1" x14ac:dyDescent="0.25">
      <c r="B37" s="8"/>
      <c r="C37" s="83" t="s">
        <v>37</v>
      </c>
      <c r="D37" s="93"/>
      <c r="E37" s="45">
        <v>662</v>
      </c>
      <c r="F37" s="103">
        <v>3506</v>
      </c>
      <c r="G37" s="108"/>
      <c r="H37" s="40" t="s">
        <v>33</v>
      </c>
      <c r="I37" s="41"/>
      <c r="J37" s="44">
        <v>2467072</v>
      </c>
      <c r="K37" s="123">
        <v>4938810</v>
      </c>
    </row>
    <row r="38" spans="2:13" s="11" customFormat="1" ht="12.75" customHeight="1" x14ac:dyDescent="0.25">
      <c r="B38" s="8"/>
      <c r="C38" s="83" t="s">
        <v>38</v>
      </c>
      <c r="D38" s="93" t="s">
        <v>58</v>
      </c>
      <c r="E38" s="45">
        <f>+E39+E40</f>
        <v>17865721</v>
      </c>
      <c r="F38" s="103">
        <f>+F39+F40</f>
        <v>21533067</v>
      </c>
      <c r="G38" s="108"/>
      <c r="H38" s="60" t="s">
        <v>34</v>
      </c>
      <c r="I38" s="41"/>
      <c r="J38" s="44">
        <f>231056+1815</f>
        <v>232871</v>
      </c>
      <c r="K38" s="123">
        <v>181315</v>
      </c>
    </row>
    <row r="39" spans="2:13" s="11" customFormat="1" ht="12.75" customHeight="1" x14ac:dyDescent="0.2">
      <c r="B39" s="8"/>
      <c r="C39" s="81" t="s">
        <v>40</v>
      </c>
      <c r="D39" s="94"/>
      <c r="E39" s="44">
        <v>2424949</v>
      </c>
      <c r="F39" s="104">
        <v>1377065</v>
      </c>
      <c r="G39" s="108"/>
      <c r="H39" s="40" t="s">
        <v>36</v>
      </c>
      <c r="I39" s="65" t="s">
        <v>125</v>
      </c>
      <c r="J39" s="55">
        <v>6656302</v>
      </c>
      <c r="K39" s="122">
        <v>6025237</v>
      </c>
      <c r="M39" s="13"/>
    </row>
    <row r="40" spans="2:13" s="11" customFormat="1" ht="12.75" customHeight="1" x14ac:dyDescent="0.25">
      <c r="B40" s="8"/>
      <c r="C40" s="81" t="s">
        <v>49</v>
      </c>
      <c r="D40" s="94"/>
      <c r="E40" s="76">
        <v>15440772</v>
      </c>
      <c r="F40" s="105">
        <v>20156002</v>
      </c>
      <c r="G40" s="108"/>
      <c r="H40" s="58" t="s">
        <v>37</v>
      </c>
      <c r="I40" s="41"/>
      <c r="J40" s="52">
        <v>81845</v>
      </c>
      <c r="K40" s="117">
        <v>107322</v>
      </c>
      <c r="M40" s="13"/>
    </row>
    <row r="41" spans="2:13" s="11" customFormat="1" ht="13.2" customHeight="1" thickBot="1" x14ac:dyDescent="0.25">
      <c r="B41" s="32"/>
      <c r="C41" s="88" t="s">
        <v>41</v>
      </c>
      <c r="D41" s="96"/>
      <c r="E41" s="89">
        <f>+E25+E10</f>
        <v>374611587</v>
      </c>
      <c r="F41" s="89">
        <f>+F25+F10</f>
        <v>361671304</v>
      </c>
      <c r="G41" s="124"/>
      <c r="H41" s="90" t="s">
        <v>104</v>
      </c>
      <c r="I41" s="97"/>
      <c r="J41" s="89">
        <f>+J30+J19+J10</f>
        <v>374611587</v>
      </c>
      <c r="K41" s="91">
        <f>+K30+K19+K10</f>
        <v>361671304</v>
      </c>
      <c r="L41" s="33"/>
      <c r="M41" s="13"/>
    </row>
    <row r="42" spans="2:13" s="11" customFormat="1" ht="12.75" customHeight="1" x14ac:dyDescent="0.2">
      <c r="B42" s="81"/>
      <c r="G42" s="60"/>
    </row>
    <row r="43" spans="2:13" x14ac:dyDescent="0.25">
      <c r="B43" s="9"/>
      <c r="C43" s="9"/>
      <c r="D43" s="9"/>
      <c r="E43" s="49"/>
      <c r="F43" s="49"/>
      <c r="G43" s="9"/>
      <c r="H43" s="9"/>
      <c r="I43" s="9"/>
      <c r="J43" s="49"/>
    </row>
    <row r="44" spans="2:13" s="10" customFormat="1" ht="15" customHeight="1" x14ac:dyDescent="0.25">
      <c r="B44" s="174" t="s">
        <v>122</v>
      </c>
      <c r="C44" s="174"/>
      <c r="D44" s="174"/>
      <c r="E44" s="174"/>
      <c r="F44" s="174"/>
      <c r="G44" s="174"/>
      <c r="H44" s="174"/>
      <c r="I44" s="174"/>
      <c r="J44" s="174"/>
      <c r="K44" s="174"/>
    </row>
    <row r="45" spans="2:13" s="4" customFormat="1" ht="11.4" x14ac:dyDescent="0.2">
      <c r="E45" s="47"/>
      <c r="F45" s="47"/>
      <c r="J45" s="47"/>
      <c r="K45" s="47"/>
    </row>
    <row r="46" spans="2:13" s="4" customFormat="1" ht="11.4" x14ac:dyDescent="0.2">
      <c r="E46" s="47"/>
      <c r="F46" s="47"/>
      <c r="J46" s="47"/>
      <c r="K46" s="47"/>
    </row>
    <row r="47" spans="2:13" s="4" customFormat="1" ht="11.4" x14ac:dyDescent="0.2">
      <c r="E47" s="47"/>
      <c r="F47" s="47"/>
      <c r="J47" s="47"/>
      <c r="K47" s="47"/>
    </row>
    <row r="48" spans="2:13" s="4" customFormat="1" ht="11.4" x14ac:dyDescent="0.2">
      <c r="E48" s="47"/>
      <c r="F48" s="47"/>
      <c r="J48" s="47"/>
      <c r="K48" s="47"/>
    </row>
    <row r="49" spans="5:11" s="4" customFormat="1" ht="11.4" x14ac:dyDescent="0.2">
      <c r="E49" s="47"/>
      <c r="F49" s="47"/>
      <c r="J49" s="47"/>
      <c r="K49" s="47"/>
    </row>
    <row r="51" spans="5:11" x14ac:dyDescent="0.25">
      <c r="J51" s="49"/>
      <c r="K51" s="49"/>
    </row>
  </sheetData>
  <mergeCells count="5">
    <mergeCell ref="B1:K1"/>
    <mergeCell ref="B4:K4"/>
    <mergeCell ref="B5:K5"/>
    <mergeCell ref="B44:K44"/>
    <mergeCell ref="B2:K2"/>
  </mergeCells>
  <printOptions horizontalCentered="1" verticalCentered="1"/>
  <pageMargins left="0.19685039370078741" right="0.19685039370078741" top="0" bottom="0" header="0" footer="0.39370078740157483"/>
  <pageSetup paperSize="9" scale="77" orientation="landscape" useFirstPageNumber="1" r:id="rId1"/>
  <headerFooter>
    <oddFooter>&amp;R&amp;"Arial,Negrita"&amp;P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9"/>
  <sheetViews>
    <sheetView showGridLines="0" topLeftCell="A28" zoomScaleNormal="100" workbookViewId="0">
      <selection activeCell="F9" sqref="F9"/>
    </sheetView>
  </sheetViews>
  <sheetFormatPr defaultColWidth="8.88671875" defaultRowHeight="13.8" x14ac:dyDescent="0.25"/>
  <cols>
    <col min="1" max="1" width="8.88671875" style="14"/>
    <col min="2" max="2" width="0.88671875" style="14" customWidth="1"/>
    <col min="3" max="3" width="68.6640625" style="14" customWidth="1"/>
    <col min="4" max="5" width="10.6640625" style="24" customWidth="1"/>
    <col min="6" max="6" width="10.6640625" style="14" customWidth="1"/>
    <col min="7" max="16384" width="8.88671875" style="14"/>
  </cols>
  <sheetData>
    <row r="1" spans="2:6" ht="17.399999999999999" x14ac:dyDescent="0.3">
      <c r="B1" s="176" t="s">
        <v>106</v>
      </c>
      <c r="C1" s="176"/>
      <c r="D1" s="176"/>
      <c r="E1" s="176"/>
      <c r="F1" s="176"/>
    </row>
    <row r="2" spans="2:6" ht="17.399999999999999" x14ac:dyDescent="0.3">
      <c r="B2" s="176" t="s">
        <v>107</v>
      </c>
      <c r="C2" s="176"/>
      <c r="D2" s="176"/>
      <c r="E2" s="176"/>
      <c r="F2" s="176"/>
    </row>
    <row r="3" spans="2:6" ht="17.399999999999999" x14ac:dyDescent="0.3">
      <c r="B3" s="176" t="s">
        <v>108</v>
      </c>
      <c r="C3" s="176"/>
      <c r="D3" s="176"/>
      <c r="E3" s="176"/>
      <c r="F3" s="176"/>
    </row>
    <row r="5" spans="2:6" s="23" customFormat="1" x14ac:dyDescent="0.25">
      <c r="B5" s="177" t="s">
        <v>119</v>
      </c>
      <c r="C5" s="177"/>
      <c r="D5" s="177"/>
      <c r="E5" s="177"/>
      <c r="F5" s="177"/>
    </row>
    <row r="6" spans="2:6" x14ac:dyDescent="0.25">
      <c r="B6" s="178" t="s">
        <v>0</v>
      </c>
      <c r="C6" s="178"/>
      <c r="D6" s="178"/>
      <c r="E6" s="178"/>
      <c r="F6" s="178"/>
    </row>
    <row r="7" spans="2:6" ht="14.4" thickBot="1" x14ac:dyDescent="0.3"/>
    <row r="8" spans="2:6" ht="24" x14ac:dyDescent="0.25">
      <c r="B8" s="15"/>
      <c r="C8" s="66"/>
      <c r="D8" s="151" t="s">
        <v>60</v>
      </c>
      <c r="E8" s="152" t="s">
        <v>118</v>
      </c>
      <c r="F8" s="67" t="s">
        <v>113</v>
      </c>
    </row>
    <row r="9" spans="2:6" x14ac:dyDescent="0.25">
      <c r="B9" s="16"/>
      <c r="C9" s="68"/>
      <c r="D9" s="125"/>
      <c r="E9" s="129"/>
      <c r="F9" s="153"/>
    </row>
    <row r="10" spans="2:6" x14ac:dyDescent="0.25">
      <c r="B10" s="17"/>
      <c r="C10" s="69" t="s">
        <v>105</v>
      </c>
      <c r="D10" s="126"/>
      <c r="E10" s="130"/>
      <c r="F10" s="154"/>
    </row>
    <row r="11" spans="2:6" ht="13.5" customHeight="1" x14ac:dyDescent="0.25">
      <c r="B11" s="17"/>
      <c r="C11" s="69" t="s">
        <v>87</v>
      </c>
      <c r="D11" s="126" t="s">
        <v>123</v>
      </c>
      <c r="E11" s="131">
        <f>+SUM(E12:E15)</f>
        <v>65372087</v>
      </c>
      <c r="F11" s="155">
        <f>+SUM(F12:F15)</f>
        <v>60099036</v>
      </c>
    </row>
    <row r="12" spans="2:6" ht="12.75" customHeight="1" x14ac:dyDescent="0.25">
      <c r="B12" s="18"/>
      <c r="C12" s="70" t="s">
        <v>61</v>
      </c>
      <c r="D12" s="126"/>
      <c r="E12" s="132">
        <v>195886</v>
      </c>
      <c r="F12" s="156">
        <v>318272</v>
      </c>
    </row>
    <row r="13" spans="2:6" s="20" customFormat="1" ht="12" x14ac:dyDescent="0.25">
      <c r="B13" s="19"/>
      <c r="C13" s="71" t="s">
        <v>62</v>
      </c>
      <c r="D13" s="126"/>
      <c r="E13" s="132">
        <v>2423008</v>
      </c>
      <c r="F13" s="156">
        <v>1495616</v>
      </c>
    </row>
    <row r="14" spans="2:6" s="20" customFormat="1" ht="12" x14ac:dyDescent="0.25">
      <c r="B14" s="19"/>
      <c r="C14" s="71" t="s">
        <v>63</v>
      </c>
      <c r="D14" s="126"/>
      <c r="E14" s="132">
        <v>61645349</v>
      </c>
      <c r="F14" s="156">
        <v>57668846</v>
      </c>
    </row>
    <row r="15" spans="2:6" s="20" customFormat="1" ht="12" x14ac:dyDescent="0.25">
      <c r="B15" s="19"/>
      <c r="C15" s="71" t="s">
        <v>64</v>
      </c>
      <c r="D15" s="126"/>
      <c r="E15" s="132">
        <v>1107844</v>
      </c>
      <c r="F15" s="156">
        <v>616302</v>
      </c>
    </row>
    <row r="16" spans="2:6" s="20" customFormat="1" ht="12" x14ac:dyDescent="0.25">
      <c r="B16" s="21"/>
      <c r="C16" s="72" t="s">
        <v>88</v>
      </c>
      <c r="D16" s="126" t="s">
        <v>126</v>
      </c>
      <c r="E16" s="133">
        <f>+E17+E18+E19</f>
        <v>-57546699</v>
      </c>
      <c r="F16" s="157">
        <f>+F17+F18+F19</f>
        <v>-52583902</v>
      </c>
    </row>
    <row r="17" spans="2:6" s="20" customFormat="1" ht="12" x14ac:dyDescent="0.25">
      <c r="B17" s="19"/>
      <c r="C17" s="71" t="s">
        <v>65</v>
      </c>
      <c r="D17" s="126"/>
      <c r="E17" s="132">
        <v>-57544347</v>
      </c>
      <c r="F17" s="156">
        <v>-52577794</v>
      </c>
    </row>
    <row r="18" spans="2:6" s="20" customFormat="1" ht="12" x14ac:dyDescent="0.25">
      <c r="B18" s="19"/>
      <c r="C18" s="71" t="s">
        <v>66</v>
      </c>
      <c r="D18" s="126"/>
      <c r="E18" s="132">
        <v>0</v>
      </c>
      <c r="F18" s="156">
        <v>-3187</v>
      </c>
    </row>
    <row r="19" spans="2:6" s="20" customFormat="1" ht="12" x14ac:dyDescent="0.25">
      <c r="B19" s="19"/>
      <c r="C19" s="71" t="s">
        <v>67</v>
      </c>
      <c r="D19" s="126"/>
      <c r="E19" s="132">
        <v>-2352</v>
      </c>
      <c r="F19" s="156">
        <v>-2921</v>
      </c>
    </row>
    <row r="20" spans="2:6" s="20" customFormat="1" ht="12" x14ac:dyDescent="0.25">
      <c r="B20" s="21"/>
      <c r="C20" s="72" t="s">
        <v>68</v>
      </c>
      <c r="D20" s="126"/>
      <c r="E20" s="133">
        <v>110249</v>
      </c>
      <c r="F20" s="155">
        <v>252444</v>
      </c>
    </row>
    <row r="21" spans="2:6" s="20" customFormat="1" ht="12" x14ac:dyDescent="0.25">
      <c r="B21" s="21"/>
      <c r="C21" s="72" t="s">
        <v>89</v>
      </c>
      <c r="D21" s="126" t="s">
        <v>127</v>
      </c>
      <c r="E21" s="133">
        <f>+E22+E23</f>
        <v>-4463422</v>
      </c>
      <c r="F21" s="157">
        <f>+F22+F23</f>
        <v>-4167298</v>
      </c>
    </row>
    <row r="22" spans="2:6" s="20" customFormat="1" ht="12" x14ac:dyDescent="0.25">
      <c r="B22" s="19"/>
      <c r="C22" s="71" t="s">
        <v>69</v>
      </c>
      <c r="D22" s="126"/>
      <c r="E22" s="132">
        <v>-3634057</v>
      </c>
      <c r="F22" s="156">
        <v>-3409439</v>
      </c>
    </row>
    <row r="23" spans="2:6" s="20" customFormat="1" ht="11.4" x14ac:dyDescent="0.2">
      <c r="B23" s="19"/>
      <c r="C23" s="71" t="s">
        <v>70</v>
      </c>
      <c r="D23" s="127"/>
      <c r="E23" s="132">
        <v>-829365</v>
      </c>
      <c r="F23" s="156">
        <v>-757859</v>
      </c>
    </row>
    <row r="24" spans="2:6" s="20" customFormat="1" ht="12" x14ac:dyDescent="0.25">
      <c r="B24" s="21"/>
      <c r="C24" s="72" t="s">
        <v>90</v>
      </c>
      <c r="D24" s="126"/>
      <c r="E24" s="133">
        <f>+E25+E26</f>
        <v>-2601207</v>
      </c>
      <c r="F24" s="157">
        <f>+F25+F26</f>
        <v>-2300477</v>
      </c>
    </row>
    <row r="25" spans="2:6" s="20" customFormat="1" ht="11.4" x14ac:dyDescent="0.2">
      <c r="B25" s="19"/>
      <c r="C25" s="71" t="s">
        <v>71</v>
      </c>
      <c r="D25" s="128" t="s">
        <v>128</v>
      </c>
      <c r="E25" s="132">
        <v>-2596540</v>
      </c>
      <c r="F25" s="156">
        <v>-2295601</v>
      </c>
    </row>
    <row r="26" spans="2:6" s="20" customFormat="1" ht="12" x14ac:dyDescent="0.25">
      <c r="B26" s="19"/>
      <c r="C26" s="71" t="s">
        <v>72</v>
      </c>
      <c r="D26" s="126"/>
      <c r="E26" s="132">
        <v>-4667</v>
      </c>
      <c r="F26" s="156">
        <v>-4876</v>
      </c>
    </row>
    <row r="27" spans="2:6" s="20" customFormat="1" ht="12" x14ac:dyDescent="0.25">
      <c r="B27" s="21"/>
      <c r="C27" s="72" t="s">
        <v>73</v>
      </c>
      <c r="D27" s="126" t="s">
        <v>98</v>
      </c>
      <c r="E27" s="133">
        <v>-276564</v>
      </c>
      <c r="F27" s="157">
        <f>-263783+10612</f>
        <v>-253171</v>
      </c>
    </row>
    <row r="28" spans="2:6" s="20" customFormat="1" ht="12" x14ac:dyDescent="0.25">
      <c r="B28" s="21"/>
      <c r="C28" s="72" t="s">
        <v>91</v>
      </c>
      <c r="D28" s="126" t="s">
        <v>9</v>
      </c>
      <c r="E28" s="131">
        <f>+E29</f>
        <v>220178</v>
      </c>
      <c r="F28" s="155">
        <f>+F29</f>
        <v>1368981</v>
      </c>
    </row>
    <row r="29" spans="2:6" s="20" customFormat="1" ht="12" x14ac:dyDescent="0.25">
      <c r="B29" s="19"/>
      <c r="C29" s="71" t="s">
        <v>133</v>
      </c>
      <c r="D29" s="126"/>
      <c r="E29" s="134">
        <v>220178</v>
      </c>
      <c r="F29" s="156">
        <v>1368981</v>
      </c>
    </row>
    <row r="30" spans="2:6" s="20" customFormat="1" ht="12" x14ac:dyDescent="0.25">
      <c r="B30" s="19"/>
      <c r="C30" s="72" t="s">
        <v>132</v>
      </c>
      <c r="D30" s="126"/>
      <c r="E30" s="133">
        <f>+E31</f>
        <v>-676</v>
      </c>
      <c r="F30" s="158" t="s">
        <v>115</v>
      </c>
    </row>
    <row r="31" spans="2:6" s="20" customFormat="1" ht="13.2" x14ac:dyDescent="0.2">
      <c r="B31" s="19"/>
      <c r="C31" s="77" t="s">
        <v>134</v>
      </c>
      <c r="D31" s="127"/>
      <c r="E31" s="132">
        <v>-676</v>
      </c>
      <c r="F31" s="159" t="s">
        <v>115</v>
      </c>
    </row>
    <row r="32" spans="2:6" s="20" customFormat="1" ht="12" x14ac:dyDescent="0.25">
      <c r="B32" s="21"/>
      <c r="C32" s="78" t="s">
        <v>74</v>
      </c>
      <c r="D32" s="126"/>
      <c r="E32" s="135">
        <v>-95479</v>
      </c>
      <c r="F32" s="160">
        <f>-1296881-10612</f>
        <v>-1307493</v>
      </c>
    </row>
    <row r="33" spans="2:10" s="20" customFormat="1" ht="12" x14ac:dyDescent="0.25">
      <c r="B33" s="21"/>
      <c r="C33" s="78" t="s">
        <v>75</v>
      </c>
      <c r="D33" s="126"/>
      <c r="E33" s="136">
        <f>+E32+E28+E27+E24+E21+E20+E16+E11+E30</f>
        <v>718467</v>
      </c>
      <c r="F33" s="161">
        <f>+F32+F28+F27+F24+F21+F20+F16+F11</f>
        <v>1108120</v>
      </c>
      <c r="H33" s="25"/>
    </row>
    <row r="34" spans="2:10" s="20" customFormat="1" ht="12" x14ac:dyDescent="0.25">
      <c r="B34" s="18"/>
      <c r="C34" s="70"/>
      <c r="D34" s="126"/>
      <c r="E34" s="137"/>
      <c r="F34" s="154"/>
      <c r="J34" s="51"/>
    </row>
    <row r="35" spans="2:10" s="20" customFormat="1" ht="12" x14ac:dyDescent="0.25">
      <c r="B35" s="21"/>
      <c r="C35" s="72" t="s">
        <v>92</v>
      </c>
      <c r="D35" s="126"/>
      <c r="E35" s="138">
        <f>+E36</f>
        <v>25681</v>
      </c>
      <c r="F35" s="155">
        <f>+F36</f>
        <v>36491</v>
      </c>
    </row>
    <row r="36" spans="2:10" s="20" customFormat="1" ht="12" x14ac:dyDescent="0.25">
      <c r="B36" s="19"/>
      <c r="C36" s="71" t="s">
        <v>76</v>
      </c>
      <c r="D36" s="126"/>
      <c r="E36" s="137">
        <f>+E37+E38</f>
        <v>25681</v>
      </c>
      <c r="F36" s="156">
        <v>36491</v>
      </c>
    </row>
    <row r="37" spans="2:10" s="20" customFormat="1" ht="12" x14ac:dyDescent="0.25">
      <c r="B37" s="18"/>
      <c r="C37" s="70" t="s">
        <v>77</v>
      </c>
      <c r="D37" s="126"/>
      <c r="E37" s="137">
        <v>2751</v>
      </c>
      <c r="F37" s="156">
        <v>6771</v>
      </c>
    </row>
    <row r="38" spans="2:10" s="20" customFormat="1" ht="12" x14ac:dyDescent="0.25">
      <c r="B38" s="18"/>
      <c r="C38" s="70" t="s">
        <v>78</v>
      </c>
      <c r="D38" s="126"/>
      <c r="E38" s="137">
        <v>22930</v>
      </c>
      <c r="F38" s="156">
        <v>29720</v>
      </c>
    </row>
    <row r="39" spans="2:10" s="20" customFormat="1" ht="12" x14ac:dyDescent="0.25">
      <c r="B39" s="21"/>
      <c r="C39" s="72" t="s">
        <v>93</v>
      </c>
      <c r="D39" s="126"/>
      <c r="E39" s="139">
        <f>+E40</f>
        <v>-12896</v>
      </c>
      <c r="F39" s="157">
        <f>+F40</f>
        <v>-12842</v>
      </c>
    </row>
    <row r="40" spans="2:10" s="20" customFormat="1" ht="12" x14ac:dyDescent="0.25">
      <c r="B40" s="19"/>
      <c r="C40" s="71" t="s">
        <v>79</v>
      </c>
      <c r="D40" s="126"/>
      <c r="E40" s="137">
        <v>-12896</v>
      </c>
      <c r="F40" s="156">
        <v>-12842</v>
      </c>
    </row>
    <row r="41" spans="2:10" s="20" customFormat="1" ht="12" x14ac:dyDescent="0.25">
      <c r="B41" s="21"/>
      <c r="C41" s="72" t="s">
        <v>99</v>
      </c>
      <c r="D41" s="126" t="s">
        <v>129</v>
      </c>
      <c r="E41" s="139">
        <f>+E42</f>
        <v>-462877</v>
      </c>
      <c r="F41" s="157">
        <f>+F42</f>
        <v>-1110455</v>
      </c>
    </row>
    <row r="42" spans="2:10" s="20" customFormat="1" ht="12" x14ac:dyDescent="0.25">
      <c r="B42" s="19"/>
      <c r="C42" s="71" t="s">
        <v>80</v>
      </c>
      <c r="D42" s="126"/>
      <c r="E42" s="137">
        <v>-462877</v>
      </c>
      <c r="F42" s="156">
        <v>-1110455</v>
      </c>
    </row>
    <row r="43" spans="2:10" s="20" customFormat="1" ht="12" x14ac:dyDescent="0.25">
      <c r="B43" s="21"/>
      <c r="C43" s="72" t="s">
        <v>81</v>
      </c>
      <c r="D43" s="126"/>
      <c r="E43" s="136">
        <f>+E35+E39+E41</f>
        <v>-450092</v>
      </c>
      <c r="F43" s="161">
        <f>+F35+F39+F41</f>
        <v>-1086806</v>
      </c>
    </row>
    <row r="44" spans="2:10" s="20" customFormat="1" ht="12" x14ac:dyDescent="0.25">
      <c r="B44" s="21"/>
      <c r="C44" s="72" t="s">
        <v>82</v>
      </c>
      <c r="D44" s="126"/>
      <c r="E44" s="138">
        <f>+E33+E43</f>
        <v>268375</v>
      </c>
      <c r="F44" s="155">
        <f>+F33+F43</f>
        <v>21314</v>
      </c>
    </row>
    <row r="45" spans="2:10" s="20" customFormat="1" ht="12" x14ac:dyDescent="0.25">
      <c r="B45" s="21"/>
      <c r="C45" s="72" t="s">
        <v>83</v>
      </c>
      <c r="D45" s="126" t="s">
        <v>120</v>
      </c>
      <c r="E45" s="140">
        <f>+E44</f>
        <v>268375</v>
      </c>
      <c r="F45" s="162">
        <f>+F44</f>
        <v>21314</v>
      </c>
    </row>
    <row r="46" spans="2:10" s="20" customFormat="1" ht="12" x14ac:dyDescent="0.25">
      <c r="B46" s="18"/>
      <c r="C46" s="70"/>
      <c r="D46" s="126"/>
      <c r="E46" s="141"/>
      <c r="F46" s="154"/>
    </row>
    <row r="47" spans="2:10" s="20" customFormat="1" ht="12" x14ac:dyDescent="0.25">
      <c r="B47" s="21"/>
      <c r="C47" s="72" t="s">
        <v>100</v>
      </c>
      <c r="D47" s="126"/>
      <c r="E47" s="141"/>
      <c r="F47" s="154"/>
    </row>
    <row r="48" spans="2:10" s="20" customFormat="1" ht="11.4" x14ac:dyDescent="0.2">
      <c r="B48" s="19"/>
      <c r="C48" s="71" t="s">
        <v>84</v>
      </c>
      <c r="D48" s="128" t="s">
        <v>9</v>
      </c>
      <c r="E48" s="142">
        <v>261232.19</v>
      </c>
      <c r="F48" s="163">
        <v>1104891</v>
      </c>
    </row>
    <row r="49" spans="2:6" s="20" customFormat="1" ht="12" x14ac:dyDescent="0.25">
      <c r="B49" s="21"/>
      <c r="C49" s="72" t="s">
        <v>94</v>
      </c>
      <c r="D49" s="126"/>
      <c r="E49" s="143"/>
      <c r="F49" s="164"/>
    </row>
    <row r="50" spans="2:6" s="20" customFormat="1" ht="12" x14ac:dyDescent="0.25">
      <c r="B50" s="21"/>
      <c r="C50" s="72" t="s">
        <v>95</v>
      </c>
      <c r="D50" s="126"/>
      <c r="E50" s="144">
        <f>+E48</f>
        <v>261232.19</v>
      </c>
      <c r="F50" s="165">
        <f>+F48</f>
        <v>1104891</v>
      </c>
    </row>
    <row r="51" spans="2:6" s="20" customFormat="1" ht="12" x14ac:dyDescent="0.25">
      <c r="B51" s="21"/>
      <c r="C51" s="72" t="s">
        <v>101</v>
      </c>
      <c r="D51" s="126"/>
      <c r="E51" s="145"/>
      <c r="F51" s="166"/>
    </row>
    <row r="52" spans="2:6" s="20" customFormat="1" ht="11.4" x14ac:dyDescent="0.2">
      <c r="B52" s="19"/>
      <c r="C52" s="71" t="s">
        <v>84</v>
      </c>
      <c r="D52" s="128" t="s">
        <v>9</v>
      </c>
      <c r="E52" s="146">
        <v>-220178</v>
      </c>
      <c r="F52" s="163">
        <v>-1368982</v>
      </c>
    </row>
    <row r="53" spans="2:6" s="20" customFormat="1" ht="12" x14ac:dyDescent="0.25">
      <c r="B53" s="21"/>
      <c r="C53" s="72" t="s">
        <v>85</v>
      </c>
      <c r="D53" s="126"/>
      <c r="E53" s="147">
        <f>+E52</f>
        <v>-220178</v>
      </c>
      <c r="F53" s="167">
        <f>+F52</f>
        <v>-1368982</v>
      </c>
    </row>
    <row r="54" spans="2:6" s="20" customFormat="1" ht="12" x14ac:dyDescent="0.25">
      <c r="B54" s="18"/>
      <c r="C54" s="70"/>
      <c r="D54" s="126"/>
      <c r="E54" s="148"/>
      <c r="F54" s="153"/>
    </row>
    <row r="55" spans="2:6" s="20" customFormat="1" ht="12" x14ac:dyDescent="0.25">
      <c r="B55" s="18"/>
      <c r="C55" s="72" t="s">
        <v>96</v>
      </c>
      <c r="D55" s="126"/>
      <c r="E55" s="141"/>
      <c r="F55" s="154"/>
    </row>
    <row r="56" spans="2:6" s="20" customFormat="1" ht="12" x14ac:dyDescent="0.25">
      <c r="B56" s="21"/>
      <c r="C56" s="72" t="s">
        <v>97</v>
      </c>
      <c r="D56" s="126"/>
      <c r="E56" s="149">
        <f>+E50+E53</f>
        <v>41054.19</v>
      </c>
      <c r="F56" s="168">
        <f>+F50+F53</f>
        <v>-264091</v>
      </c>
    </row>
    <row r="57" spans="2:6" s="20" customFormat="1" ht="12.6" thickBot="1" x14ac:dyDescent="0.3">
      <c r="B57" s="22"/>
      <c r="C57" s="73" t="s">
        <v>86</v>
      </c>
      <c r="D57" s="169"/>
      <c r="E57" s="150">
        <f>+E56+E45</f>
        <v>309429.19</v>
      </c>
      <c r="F57" s="170">
        <f>+F56+F45</f>
        <v>-242777</v>
      </c>
    </row>
    <row r="59" spans="2:6" ht="34.200000000000003" customHeight="1" x14ac:dyDescent="0.25">
      <c r="B59" s="175" t="s">
        <v>121</v>
      </c>
      <c r="C59" s="175"/>
      <c r="D59" s="175"/>
      <c r="E59" s="175"/>
      <c r="F59" s="175"/>
    </row>
  </sheetData>
  <mergeCells count="6">
    <mergeCell ref="B59:F59"/>
    <mergeCell ref="B1:F1"/>
    <mergeCell ref="B2:F2"/>
    <mergeCell ref="B3:F3"/>
    <mergeCell ref="B5:F5"/>
    <mergeCell ref="B6:F6"/>
  </mergeCells>
  <printOptions horizontalCentered="1" verticalCentered="1"/>
  <pageMargins left="0.19685039370078741" right="0.19685039370078741" top="0" bottom="0" header="0" footer="0.19685039370078741"/>
  <pageSetup paperSize="9" scale="98" firstPageNumber="2" orientation="portrait" useFirstPageNumber="1" r:id="rId1"/>
  <headerFooter>
    <oddFooter>&amp;R&amp;"-,Bold"&amp;9&amp;P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DAEMSEngagementItemInfo xmlns="http://schemas.microsoft.com/DAEMSEngagementItemInfoXML">
  <EngagementID>22103</EngagementID>
  <LogicalEMSServerID>8046625255170022453</LogicalEMSServerID>
  <WorkingPaperID>1936045655100000200</WorkingPaperID>
</DAEMSEngagementItemInfo>
</file>

<file path=customXml/itemProps1.xml><?xml version="1.0" encoding="utf-8"?>
<ds:datastoreItem xmlns:ds="http://schemas.openxmlformats.org/officeDocument/2006/customXml" ds:itemID="{77C44AA7-688A-4A0E-85B5-EFCAA34EA072}">
  <ds:schemaRefs>
    <ds:schemaRef ds:uri="http://schemas.microsoft.com/DAEMSEngagementItemInfoXM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BS</vt:lpstr>
      <vt:lpstr>PL</vt:lpstr>
      <vt:lpstr>PL!OLE_LINK3</vt:lpstr>
      <vt:lpstr>BS!Print_Area</vt:lpstr>
      <vt:lpstr>PL!Print_Area</vt:lpstr>
    </vt:vector>
  </TitlesOfParts>
  <Company>Deloitte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Palomo, Paz (ES - Madrid)</dc:creator>
  <cp:lastModifiedBy>Leire Lacar Saldias</cp:lastModifiedBy>
  <cp:lastPrinted>2018-04-16T07:35:16Z</cp:lastPrinted>
  <dcterms:created xsi:type="dcterms:W3CDTF">2015-04-09T07:31:15Z</dcterms:created>
  <dcterms:modified xsi:type="dcterms:W3CDTF">2018-05-21T17:29:30Z</dcterms:modified>
</cp:coreProperties>
</file>